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comments16.xml" ContentType="application/vnd.openxmlformats-officedocument.spreadsheetml.comments+xml"/>
  <Override PartName="/xl/threadedComments/threadedComment16.xml" ContentType="application/vnd.ms-excel.threadedcomments+xml"/>
  <Override PartName="/xl/comments17.xml" ContentType="application/vnd.openxmlformats-officedocument.spreadsheetml.comments+xml"/>
  <Override PartName="/xl/threadedComments/threadedComment17.xml" ContentType="application/vnd.ms-excel.threadedcomments+xml"/>
  <Override PartName="/xl/comments18.xml" ContentType="application/vnd.openxmlformats-officedocument.spreadsheetml.comments+xml"/>
  <Override PartName="/xl/threadedComments/threadedComment18.xml" ContentType="application/vnd.ms-excel.threadedcomments+xml"/>
  <Override PartName="/xl/comments19.xml" ContentType="application/vnd.openxmlformats-officedocument.spreadsheetml.comments+xml"/>
  <Override PartName="/xl/threadedComments/threadedComment19.xml" ContentType="application/vnd.ms-excel.threadedcomments+xml"/>
  <Override PartName="/xl/comments20.xml" ContentType="application/vnd.openxmlformats-officedocument.spreadsheetml.comments+xml"/>
  <Override PartName="/xl/threadedComments/threadedComment20.xml" ContentType="application/vnd.ms-excel.threadedcomments+xml"/>
  <Override PartName="/xl/comments21.xml" ContentType="application/vnd.openxmlformats-officedocument.spreadsheetml.comments+xml"/>
  <Override PartName="/xl/threadedComments/threadedComment21.xml" ContentType="application/vnd.ms-excel.threadedcomments+xml"/>
  <Override PartName="/xl/comments22.xml" ContentType="application/vnd.openxmlformats-officedocument.spreadsheetml.comments+xml"/>
  <Override PartName="/xl/threadedComments/threadedComment22.xml" ContentType="application/vnd.ms-excel.threadedcomments+xml"/>
  <Override PartName="/xl/comments23.xml" ContentType="application/vnd.openxmlformats-officedocument.spreadsheetml.comments+xml"/>
  <Override PartName="/xl/threadedComments/threadedComment23.xml" ContentType="application/vnd.ms-excel.threadedcomments+xml"/>
  <Override PartName="/xl/comments24.xml" ContentType="application/vnd.openxmlformats-officedocument.spreadsheetml.comments+xml"/>
  <Override PartName="/xl/threadedComments/threadedComment24.xml" ContentType="application/vnd.ms-excel.threadedcomments+xml"/>
  <Override PartName="/xl/comments25.xml" ContentType="application/vnd.openxmlformats-officedocument.spreadsheetml.comments+xml"/>
  <Override PartName="/xl/threadedComments/threadedComment2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7"/>
  <workbookPr defaultThemeVersion="166925"/>
  <mc:AlternateContent xmlns:mc="http://schemas.openxmlformats.org/markup-compatibility/2006">
    <mc:Choice Requires="x15">
      <x15ac:absPath xmlns:x15ac="http://schemas.microsoft.com/office/spreadsheetml/2010/11/ac" url="/Users/kshamakanakoor/Documents/New Folder With Items/CommVision/FIHPP/Fin Models/"/>
    </mc:Choice>
  </mc:AlternateContent>
  <xr:revisionPtr revIDLastSave="0" documentId="8_{986F6124-6A25-41ED-A097-B52461BC636C}" xr6:coauthVersionLast="47" xr6:coauthVersionMax="47" xr10:uidLastSave="{00000000-0000-0000-0000-000000000000}"/>
  <bookViews>
    <workbookView xWindow="160" yWindow="-21100" windowWidth="28800" windowHeight="18740" firstSheet="1" activeTab="1" xr2:uid="{5167253F-74AD-A945-A4DD-C2BADA37F207}"/>
  </bookViews>
  <sheets>
    <sheet name="Instructions" sheetId="7" r:id="rId1"/>
    <sheet name="Fin Sustainability Plan_20 Year" sheetId="3" r:id="rId2"/>
    <sheet name="Existing Real Estate Properties" sheetId="12" r:id="rId3"/>
    <sheet name="Project 1" sheetId="1" r:id="rId4"/>
    <sheet name="Project 2" sheetId="14" r:id="rId5"/>
    <sheet name="Project 3" sheetId="15" r:id="rId6"/>
    <sheet name="Project 4" sheetId="17" r:id="rId7"/>
    <sheet name="Project 5" sheetId="16" r:id="rId8"/>
    <sheet name="Project 6" sheetId="18" r:id="rId9"/>
    <sheet name="Project 7" sheetId="19" r:id="rId10"/>
    <sheet name="Project 8" sheetId="20" r:id="rId11"/>
    <sheet name="Project 9" sheetId="21" r:id="rId12"/>
    <sheet name="Project 10" sheetId="22" r:id="rId13"/>
    <sheet name="Project 11" sheetId="23" r:id="rId14"/>
    <sheet name="Project 12" sheetId="24" r:id="rId15"/>
    <sheet name="Project 13" sheetId="25" r:id="rId16"/>
    <sheet name="Project 14" sheetId="26" r:id="rId17"/>
    <sheet name="Project 15" sheetId="27" r:id="rId18"/>
    <sheet name="Project 16" sheetId="28" r:id="rId19"/>
    <sheet name="Project 17" sheetId="29" r:id="rId20"/>
    <sheet name="Project 18" sheetId="30" r:id="rId21"/>
    <sheet name="Project 19" sheetId="31" r:id="rId22"/>
    <sheet name="Project 20" sheetId="32" r:id="rId23"/>
    <sheet name="Project 21" sheetId="33" r:id="rId24"/>
    <sheet name="Project 22" sheetId="34" r:id="rId25"/>
    <sheet name="Project 23" sheetId="35" r:id="rId26"/>
    <sheet name="Project 24" sheetId="37" r:id="rId27"/>
    <sheet name="Project 25" sheetId="36"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 l="1"/>
  <c r="E18" i="3"/>
  <c r="F18" i="3"/>
  <c r="G18" i="3"/>
  <c r="H18" i="3"/>
  <c r="I18" i="3"/>
  <c r="J18" i="3"/>
  <c r="K18" i="3"/>
  <c r="L18" i="3"/>
  <c r="M18" i="3"/>
  <c r="N18" i="3"/>
  <c r="O18" i="3"/>
  <c r="P18" i="3"/>
  <c r="Q18" i="3"/>
  <c r="R18" i="3"/>
  <c r="S18" i="3"/>
  <c r="T18" i="3"/>
  <c r="U18" i="3"/>
  <c r="V18" i="3"/>
  <c r="D19" i="3"/>
  <c r="E19" i="3"/>
  <c r="F19" i="3"/>
  <c r="G19" i="3"/>
  <c r="H19" i="3"/>
  <c r="I19" i="3"/>
  <c r="J19" i="3"/>
  <c r="K19" i="3"/>
  <c r="L19" i="3"/>
  <c r="M19" i="3"/>
  <c r="N19" i="3"/>
  <c r="O19" i="3"/>
  <c r="P19" i="3"/>
  <c r="Q19" i="3"/>
  <c r="R19" i="3"/>
  <c r="S19" i="3"/>
  <c r="T19" i="3"/>
  <c r="U19" i="3"/>
  <c r="V19" i="3"/>
  <c r="D20" i="3"/>
  <c r="E20" i="3"/>
  <c r="F20" i="3"/>
  <c r="G20" i="3"/>
  <c r="H20" i="3"/>
  <c r="I20" i="3"/>
  <c r="J20" i="3"/>
  <c r="K20" i="3"/>
  <c r="L20" i="3"/>
  <c r="M20" i="3"/>
  <c r="N20" i="3"/>
  <c r="O20" i="3"/>
  <c r="P20" i="3"/>
  <c r="Q20" i="3"/>
  <c r="R20" i="3"/>
  <c r="S20" i="3"/>
  <c r="T20" i="3"/>
  <c r="U20" i="3"/>
  <c r="V20" i="3"/>
  <c r="D21" i="3"/>
  <c r="E21" i="3"/>
  <c r="F21" i="3"/>
  <c r="G21" i="3"/>
  <c r="H21" i="3"/>
  <c r="I21" i="3"/>
  <c r="J21" i="3"/>
  <c r="K21" i="3"/>
  <c r="L21" i="3"/>
  <c r="M21" i="3"/>
  <c r="N21" i="3"/>
  <c r="O21" i="3"/>
  <c r="P21" i="3"/>
  <c r="Q21" i="3"/>
  <c r="R21" i="3"/>
  <c r="S21" i="3"/>
  <c r="T21" i="3"/>
  <c r="U21" i="3"/>
  <c r="V21" i="3"/>
  <c r="D22" i="3"/>
  <c r="E22" i="3"/>
  <c r="F22" i="3"/>
  <c r="G22" i="3"/>
  <c r="H22" i="3"/>
  <c r="I22" i="3"/>
  <c r="J22" i="3"/>
  <c r="K22" i="3"/>
  <c r="L22" i="3"/>
  <c r="M22" i="3"/>
  <c r="N22" i="3"/>
  <c r="O22" i="3"/>
  <c r="P22" i="3"/>
  <c r="Q22" i="3"/>
  <c r="R22" i="3"/>
  <c r="S22" i="3"/>
  <c r="T22" i="3"/>
  <c r="U22" i="3"/>
  <c r="V22" i="3"/>
  <c r="D23" i="3"/>
  <c r="E23" i="3"/>
  <c r="F23" i="3"/>
  <c r="G23" i="3"/>
  <c r="H23" i="3"/>
  <c r="I23" i="3"/>
  <c r="J23" i="3"/>
  <c r="K23" i="3"/>
  <c r="L23" i="3"/>
  <c r="M23" i="3"/>
  <c r="N23" i="3"/>
  <c r="O23" i="3"/>
  <c r="P23" i="3"/>
  <c r="Q23" i="3"/>
  <c r="R23" i="3"/>
  <c r="S23" i="3"/>
  <c r="T23" i="3"/>
  <c r="U23" i="3"/>
  <c r="V23" i="3"/>
  <c r="D24" i="3"/>
  <c r="E24" i="3"/>
  <c r="F24" i="3"/>
  <c r="G24" i="3"/>
  <c r="H24" i="3"/>
  <c r="I24" i="3"/>
  <c r="J24" i="3"/>
  <c r="K24" i="3"/>
  <c r="L24" i="3"/>
  <c r="M24" i="3"/>
  <c r="N24" i="3"/>
  <c r="O24" i="3"/>
  <c r="P24" i="3"/>
  <c r="Q24" i="3"/>
  <c r="R24" i="3"/>
  <c r="S24" i="3"/>
  <c r="T24" i="3"/>
  <c r="U24" i="3"/>
  <c r="V24" i="3"/>
  <c r="D25" i="3"/>
  <c r="E25" i="3"/>
  <c r="F25" i="3"/>
  <c r="G25" i="3"/>
  <c r="H25" i="3"/>
  <c r="I25" i="3"/>
  <c r="J25" i="3"/>
  <c r="K25" i="3"/>
  <c r="L25" i="3"/>
  <c r="M25" i="3"/>
  <c r="N25" i="3"/>
  <c r="O25" i="3"/>
  <c r="P25" i="3"/>
  <c r="Q25" i="3"/>
  <c r="R25" i="3"/>
  <c r="S25" i="3"/>
  <c r="T25" i="3"/>
  <c r="U25" i="3"/>
  <c r="V25" i="3"/>
  <c r="D26" i="3"/>
  <c r="E26" i="3"/>
  <c r="F26" i="3"/>
  <c r="G26" i="3"/>
  <c r="H26" i="3"/>
  <c r="I26" i="3"/>
  <c r="J26" i="3"/>
  <c r="K26" i="3"/>
  <c r="L26" i="3"/>
  <c r="M26" i="3"/>
  <c r="N26" i="3"/>
  <c r="O26" i="3"/>
  <c r="P26" i="3"/>
  <c r="Q26" i="3"/>
  <c r="R26" i="3"/>
  <c r="S26" i="3"/>
  <c r="T26" i="3"/>
  <c r="U26" i="3"/>
  <c r="V26" i="3"/>
  <c r="D27" i="3"/>
  <c r="E27" i="3"/>
  <c r="F27" i="3"/>
  <c r="G27" i="3"/>
  <c r="H27" i="3"/>
  <c r="I27" i="3"/>
  <c r="J27" i="3"/>
  <c r="K27" i="3"/>
  <c r="L27" i="3"/>
  <c r="M27" i="3"/>
  <c r="N27" i="3"/>
  <c r="O27" i="3"/>
  <c r="P27" i="3"/>
  <c r="Q27" i="3"/>
  <c r="R27" i="3"/>
  <c r="S27" i="3"/>
  <c r="T27" i="3"/>
  <c r="U27" i="3"/>
  <c r="V27" i="3"/>
  <c r="D28" i="3"/>
  <c r="E28" i="3"/>
  <c r="F28" i="3"/>
  <c r="G28" i="3"/>
  <c r="H28" i="3"/>
  <c r="I28" i="3"/>
  <c r="J28" i="3"/>
  <c r="K28" i="3"/>
  <c r="L28" i="3"/>
  <c r="M28" i="3"/>
  <c r="N28" i="3"/>
  <c r="O28" i="3"/>
  <c r="P28" i="3"/>
  <c r="Q28" i="3"/>
  <c r="R28" i="3"/>
  <c r="S28" i="3"/>
  <c r="T28" i="3"/>
  <c r="U28" i="3"/>
  <c r="V28" i="3"/>
  <c r="D29" i="3"/>
  <c r="E29" i="3"/>
  <c r="F29" i="3"/>
  <c r="G29" i="3"/>
  <c r="H29" i="3"/>
  <c r="I29" i="3"/>
  <c r="J29" i="3"/>
  <c r="K29" i="3"/>
  <c r="L29" i="3"/>
  <c r="M29" i="3"/>
  <c r="N29" i="3"/>
  <c r="O29" i="3"/>
  <c r="P29" i="3"/>
  <c r="Q29" i="3"/>
  <c r="R29" i="3"/>
  <c r="S29" i="3"/>
  <c r="T29" i="3"/>
  <c r="U29" i="3"/>
  <c r="V29" i="3"/>
  <c r="D30" i="3"/>
  <c r="E30" i="3"/>
  <c r="F30" i="3"/>
  <c r="G30" i="3"/>
  <c r="H30" i="3"/>
  <c r="I30" i="3"/>
  <c r="J30" i="3"/>
  <c r="K30" i="3"/>
  <c r="L30" i="3"/>
  <c r="M30" i="3"/>
  <c r="N30" i="3"/>
  <c r="O30" i="3"/>
  <c r="P30" i="3"/>
  <c r="Q30" i="3"/>
  <c r="R30" i="3"/>
  <c r="S30" i="3"/>
  <c r="T30" i="3"/>
  <c r="U30" i="3"/>
  <c r="V30" i="3"/>
  <c r="D31" i="3"/>
  <c r="E31" i="3"/>
  <c r="F31" i="3"/>
  <c r="G31" i="3"/>
  <c r="H31" i="3"/>
  <c r="I31" i="3"/>
  <c r="J31" i="3"/>
  <c r="K31" i="3"/>
  <c r="L31" i="3"/>
  <c r="M31" i="3"/>
  <c r="N31" i="3"/>
  <c r="O31" i="3"/>
  <c r="P31" i="3"/>
  <c r="Q31" i="3"/>
  <c r="R31" i="3"/>
  <c r="S31" i="3"/>
  <c r="T31" i="3"/>
  <c r="U31" i="3"/>
  <c r="V31" i="3"/>
  <c r="D32" i="3"/>
  <c r="E32" i="3"/>
  <c r="F32" i="3"/>
  <c r="G32" i="3"/>
  <c r="H32" i="3"/>
  <c r="I32" i="3"/>
  <c r="J32" i="3"/>
  <c r="K32" i="3"/>
  <c r="L32" i="3"/>
  <c r="M32" i="3"/>
  <c r="N32" i="3"/>
  <c r="O32" i="3"/>
  <c r="P32" i="3"/>
  <c r="Q32" i="3"/>
  <c r="R32" i="3"/>
  <c r="S32" i="3"/>
  <c r="T32" i="3"/>
  <c r="U32" i="3"/>
  <c r="V32" i="3"/>
  <c r="D33" i="3"/>
  <c r="E33" i="3"/>
  <c r="F33" i="3"/>
  <c r="G33" i="3"/>
  <c r="H33" i="3"/>
  <c r="I33" i="3"/>
  <c r="J33" i="3"/>
  <c r="K33" i="3"/>
  <c r="L33" i="3"/>
  <c r="M33" i="3"/>
  <c r="N33" i="3"/>
  <c r="O33" i="3"/>
  <c r="P33" i="3"/>
  <c r="Q33" i="3"/>
  <c r="R33" i="3"/>
  <c r="S33" i="3"/>
  <c r="T33" i="3"/>
  <c r="U33" i="3"/>
  <c r="V33" i="3"/>
  <c r="D34" i="3"/>
  <c r="E34" i="3"/>
  <c r="F34" i="3"/>
  <c r="G34" i="3"/>
  <c r="H34" i="3"/>
  <c r="I34" i="3"/>
  <c r="J34" i="3"/>
  <c r="K34" i="3"/>
  <c r="L34" i="3"/>
  <c r="M34" i="3"/>
  <c r="N34" i="3"/>
  <c r="O34" i="3"/>
  <c r="P34" i="3"/>
  <c r="Q34" i="3"/>
  <c r="R34" i="3"/>
  <c r="S34" i="3"/>
  <c r="T34" i="3"/>
  <c r="U34" i="3"/>
  <c r="V34" i="3"/>
  <c r="D35" i="3"/>
  <c r="E35" i="3"/>
  <c r="F35" i="3"/>
  <c r="G35" i="3"/>
  <c r="H35" i="3"/>
  <c r="I35" i="3"/>
  <c r="J35" i="3"/>
  <c r="K35" i="3"/>
  <c r="L35" i="3"/>
  <c r="M35" i="3"/>
  <c r="N35" i="3"/>
  <c r="O35" i="3"/>
  <c r="P35" i="3"/>
  <c r="Q35" i="3"/>
  <c r="R35" i="3"/>
  <c r="S35" i="3"/>
  <c r="T35" i="3"/>
  <c r="U35" i="3"/>
  <c r="V35" i="3"/>
  <c r="D36" i="3"/>
  <c r="E36" i="3"/>
  <c r="F36" i="3"/>
  <c r="G36" i="3"/>
  <c r="H36" i="3"/>
  <c r="I36" i="3"/>
  <c r="J36" i="3"/>
  <c r="K36" i="3"/>
  <c r="L36" i="3"/>
  <c r="M36" i="3"/>
  <c r="N36" i="3"/>
  <c r="O36" i="3"/>
  <c r="P36" i="3"/>
  <c r="Q36" i="3"/>
  <c r="R36" i="3"/>
  <c r="S36" i="3"/>
  <c r="T36" i="3"/>
  <c r="U36" i="3"/>
  <c r="V36" i="3"/>
  <c r="D37" i="3"/>
  <c r="E37" i="3"/>
  <c r="F37" i="3"/>
  <c r="G37" i="3"/>
  <c r="H37" i="3"/>
  <c r="I37" i="3"/>
  <c r="J37" i="3"/>
  <c r="K37" i="3"/>
  <c r="L37" i="3"/>
  <c r="M37" i="3"/>
  <c r="N37" i="3"/>
  <c r="O37" i="3"/>
  <c r="P37" i="3"/>
  <c r="Q37" i="3"/>
  <c r="R37" i="3"/>
  <c r="S37" i="3"/>
  <c r="T37" i="3"/>
  <c r="U37" i="3"/>
  <c r="V37" i="3"/>
  <c r="D38" i="3"/>
  <c r="E38" i="3"/>
  <c r="F38" i="3"/>
  <c r="G38" i="3"/>
  <c r="H38" i="3"/>
  <c r="I38" i="3"/>
  <c r="J38" i="3"/>
  <c r="K38" i="3"/>
  <c r="L38" i="3"/>
  <c r="M38" i="3"/>
  <c r="N38" i="3"/>
  <c r="O38" i="3"/>
  <c r="P38" i="3"/>
  <c r="Q38" i="3"/>
  <c r="R38" i="3"/>
  <c r="S38" i="3"/>
  <c r="T38" i="3"/>
  <c r="U38" i="3"/>
  <c r="V38" i="3"/>
  <c r="D39" i="3"/>
  <c r="E39" i="3"/>
  <c r="F39" i="3"/>
  <c r="G39" i="3"/>
  <c r="H39" i="3"/>
  <c r="I39" i="3"/>
  <c r="J39" i="3"/>
  <c r="K39" i="3"/>
  <c r="L39" i="3"/>
  <c r="M39" i="3"/>
  <c r="N39" i="3"/>
  <c r="O39" i="3"/>
  <c r="P39" i="3"/>
  <c r="Q39" i="3"/>
  <c r="R39" i="3"/>
  <c r="S39" i="3"/>
  <c r="T39" i="3"/>
  <c r="U39" i="3"/>
  <c r="V39" i="3"/>
  <c r="C39" i="3"/>
  <c r="C38" i="3"/>
  <c r="C37" i="3"/>
  <c r="C36" i="3"/>
  <c r="C35" i="3"/>
  <c r="C34" i="3"/>
  <c r="C33" i="3"/>
  <c r="C32" i="3"/>
  <c r="C31" i="3"/>
  <c r="C30" i="3"/>
  <c r="C29" i="3"/>
  <c r="C28" i="3"/>
  <c r="C27" i="3"/>
  <c r="C26" i="3"/>
  <c r="C25" i="3"/>
  <c r="C24" i="3"/>
  <c r="C23" i="3"/>
  <c r="C22" i="3"/>
  <c r="C21" i="3"/>
  <c r="C20" i="3"/>
  <c r="C19" i="3"/>
  <c r="C18" i="3"/>
  <c r="D17" i="3"/>
  <c r="E17" i="3"/>
  <c r="F17" i="3"/>
  <c r="G17" i="3"/>
  <c r="H17" i="3"/>
  <c r="I17" i="3"/>
  <c r="J17" i="3"/>
  <c r="K17" i="3"/>
  <c r="L17" i="3"/>
  <c r="M17" i="3"/>
  <c r="N17" i="3"/>
  <c r="O17" i="3"/>
  <c r="P17" i="3"/>
  <c r="Q17" i="3"/>
  <c r="R17" i="3"/>
  <c r="S17" i="3"/>
  <c r="T17" i="3"/>
  <c r="U17" i="3"/>
  <c r="V17" i="3"/>
  <c r="C17" i="3"/>
  <c r="J135" i="37"/>
  <c r="K135" i="37" s="1"/>
  <c r="L135" i="37" s="1"/>
  <c r="M135" i="37" s="1"/>
  <c r="N135" i="37" s="1"/>
  <c r="O135" i="37" s="1"/>
  <c r="P135" i="37" s="1"/>
  <c r="Q135" i="37" s="1"/>
  <c r="R135" i="37" s="1"/>
  <c r="S135" i="37" s="1"/>
  <c r="T135" i="37" s="1"/>
  <c r="U135" i="37" s="1"/>
  <c r="V135" i="37" s="1"/>
  <c r="W135" i="37" s="1"/>
  <c r="X135" i="37" s="1"/>
  <c r="Y135" i="37" s="1"/>
  <c r="Z135" i="37" s="1"/>
  <c r="AA135" i="37" s="1"/>
  <c r="AB135" i="37" s="1"/>
  <c r="I135" i="37"/>
  <c r="J132" i="37"/>
  <c r="K132" i="37" s="1"/>
  <c r="L132" i="37" s="1"/>
  <c r="M132" i="37" s="1"/>
  <c r="N132" i="37" s="1"/>
  <c r="O132" i="37" s="1"/>
  <c r="P132" i="37" s="1"/>
  <c r="Q132" i="37" s="1"/>
  <c r="R132" i="37" s="1"/>
  <c r="S132" i="37" s="1"/>
  <c r="T132" i="37" s="1"/>
  <c r="U132" i="37" s="1"/>
  <c r="V132" i="37" s="1"/>
  <c r="W132" i="37" s="1"/>
  <c r="X132" i="37" s="1"/>
  <c r="Y132" i="37" s="1"/>
  <c r="Z132" i="37" s="1"/>
  <c r="AA132" i="37" s="1"/>
  <c r="AB132" i="37" s="1"/>
  <c r="I132" i="37"/>
  <c r="K123" i="37"/>
  <c r="L123" i="37" s="1"/>
  <c r="M123" i="37" s="1"/>
  <c r="N123" i="37" s="1"/>
  <c r="O123" i="37" s="1"/>
  <c r="P123" i="37" s="1"/>
  <c r="Q123" i="37" s="1"/>
  <c r="R123" i="37" s="1"/>
  <c r="S123" i="37" s="1"/>
  <c r="T123" i="37" s="1"/>
  <c r="U123" i="37" s="1"/>
  <c r="V123" i="37" s="1"/>
  <c r="W123" i="37" s="1"/>
  <c r="X123" i="37" s="1"/>
  <c r="Y123" i="37" s="1"/>
  <c r="Z123" i="37" s="1"/>
  <c r="AA123" i="37" s="1"/>
  <c r="AB123" i="37" s="1"/>
  <c r="J123" i="37"/>
  <c r="I123" i="37"/>
  <c r="K122" i="37"/>
  <c r="L122" i="37" s="1"/>
  <c r="M122" i="37" s="1"/>
  <c r="N122" i="37" s="1"/>
  <c r="O122" i="37" s="1"/>
  <c r="P122" i="37" s="1"/>
  <c r="Q122" i="37" s="1"/>
  <c r="R122" i="37" s="1"/>
  <c r="S122" i="37" s="1"/>
  <c r="T122" i="37" s="1"/>
  <c r="U122" i="37" s="1"/>
  <c r="V122" i="37" s="1"/>
  <c r="W122" i="37" s="1"/>
  <c r="X122" i="37" s="1"/>
  <c r="Y122" i="37" s="1"/>
  <c r="Z122" i="37" s="1"/>
  <c r="AA122" i="37" s="1"/>
  <c r="AB122" i="37" s="1"/>
  <c r="I122" i="37"/>
  <c r="C122" i="37"/>
  <c r="J122" i="37" s="1"/>
  <c r="J121" i="37"/>
  <c r="K121" i="37" s="1"/>
  <c r="L121" i="37" s="1"/>
  <c r="M121" i="37" s="1"/>
  <c r="N121" i="37" s="1"/>
  <c r="O121" i="37" s="1"/>
  <c r="P121" i="37" s="1"/>
  <c r="Q121" i="37" s="1"/>
  <c r="R121" i="37" s="1"/>
  <c r="S121" i="37" s="1"/>
  <c r="T121" i="37" s="1"/>
  <c r="U121" i="37" s="1"/>
  <c r="V121" i="37" s="1"/>
  <c r="W121" i="37" s="1"/>
  <c r="X121" i="37" s="1"/>
  <c r="Y121" i="37" s="1"/>
  <c r="Z121" i="37" s="1"/>
  <c r="AA121" i="37" s="1"/>
  <c r="AB121" i="37" s="1"/>
  <c r="I121" i="37"/>
  <c r="C120" i="37"/>
  <c r="J120" i="37" s="1"/>
  <c r="K120" i="37" s="1"/>
  <c r="L120" i="37" s="1"/>
  <c r="J119" i="37"/>
  <c r="J124" i="37" s="1"/>
  <c r="I119" i="37"/>
  <c r="C119" i="37"/>
  <c r="C117" i="37"/>
  <c r="J116" i="37"/>
  <c r="K116" i="37" s="1"/>
  <c r="L116" i="37" s="1"/>
  <c r="M116" i="37" s="1"/>
  <c r="N116" i="37" s="1"/>
  <c r="O116" i="37" s="1"/>
  <c r="P116" i="37" s="1"/>
  <c r="Q116" i="37" s="1"/>
  <c r="R116" i="37" s="1"/>
  <c r="S116" i="37" s="1"/>
  <c r="T116" i="37" s="1"/>
  <c r="U116" i="37" s="1"/>
  <c r="V116" i="37" s="1"/>
  <c r="W116" i="37" s="1"/>
  <c r="X116" i="37" s="1"/>
  <c r="Y116" i="37" s="1"/>
  <c r="Z116" i="37" s="1"/>
  <c r="AA116" i="37" s="1"/>
  <c r="AB116" i="37" s="1"/>
  <c r="I116" i="37"/>
  <c r="Q115" i="37"/>
  <c r="R115" i="37" s="1"/>
  <c r="S115" i="37" s="1"/>
  <c r="T115" i="37" s="1"/>
  <c r="U115" i="37" s="1"/>
  <c r="V115" i="37" s="1"/>
  <c r="W115" i="37" s="1"/>
  <c r="X115" i="37" s="1"/>
  <c r="Y115" i="37" s="1"/>
  <c r="Z115" i="37" s="1"/>
  <c r="AA115" i="37" s="1"/>
  <c r="AB115" i="37" s="1"/>
  <c r="K115" i="37"/>
  <c r="L115" i="37" s="1"/>
  <c r="M115" i="37" s="1"/>
  <c r="N115" i="37" s="1"/>
  <c r="O115" i="37" s="1"/>
  <c r="P115" i="37" s="1"/>
  <c r="J115" i="37"/>
  <c r="I115" i="37"/>
  <c r="I117" i="37" s="1"/>
  <c r="J114" i="37"/>
  <c r="K114" i="37" s="1"/>
  <c r="L114" i="37" s="1"/>
  <c r="M114" i="37" s="1"/>
  <c r="N114" i="37" s="1"/>
  <c r="O114" i="37" s="1"/>
  <c r="P114" i="37" s="1"/>
  <c r="Q114" i="37" s="1"/>
  <c r="R114" i="37" s="1"/>
  <c r="S114" i="37" s="1"/>
  <c r="T114" i="37" s="1"/>
  <c r="U114" i="37" s="1"/>
  <c r="V114" i="37" s="1"/>
  <c r="W114" i="37" s="1"/>
  <c r="X114" i="37" s="1"/>
  <c r="Y114" i="37" s="1"/>
  <c r="Z114" i="37" s="1"/>
  <c r="AA114" i="37" s="1"/>
  <c r="AB114" i="37" s="1"/>
  <c r="I114" i="37"/>
  <c r="J113" i="37"/>
  <c r="I113" i="37"/>
  <c r="K110" i="37"/>
  <c r="L110" i="37" s="1"/>
  <c r="M110" i="37" s="1"/>
  <c r="N110" i="37" s="1"/>
  <c r="O110" i="37" s="1"/>
  <c r="P110" i="37" s="1"/>
  <c r="Q110" i="37" s="1"/>
  <c r="R110" i="37" s="1"/>
  <c r="S110" i="37" s="1"/>
  <c r="T110" i="37" s="1"/>
  <c r="U110" i="37" s="1"/>
  <c r="V110" i="37" s="1"/>
  <c r="W110" i="37" s="1"/>
  <c r="X110" i="37" s="1"/>
  <c r="Y110" i="37" s="1"/>
  <c r="Z110" i="37" s="1"/>
  <c r="AA110" i="37" s="1"/>
  <c r="AB110" i="37" s="1"/>
  <c r="J110" i="37"/>
  <c r="I110" i="37"/>
  <c r="J108" i="37"/>
  <c r="K108" i="37" s="1"/>
  <c r="L108" i="37" s="1"/>
  <c r="M108" i="37" s="1"/>
  <c r="N108" i="37" s="1"/>
  <c r="O108" i="37" s="1"/>
  <c r="P108" i="37" s="1"/>
  <c r="Q108" i="37" s="1"/>
  <c r="R108" i="37" s="1"/>
  <c r="S108" i="37" s="1"/>
  <c r="T108" i="37" s="1"/>
  <c r="U108" i="37" s="1"/>
  <c r="V108" i="37" s="1"/>
  <c r="W108" i="37" s="1"/>
  <c r="X108" i="37" s="1"/>
  <c r="Y108" i="37" s="1"/>
  <c r="Z108" i="37" s="1"/>
  <c r="AA108" i="37" s="1"/>
  <c r="AB108" i="37" s="1"/>
  <c r="I108" i="37"/>
  <c r="N107" i="37"/>
  <c r="O107" i="37" s="1"/>
  <c r="P107" i="37" s="1"/>
  <c r="Q107" i="37" s="1"/>
  <c r="R107" i="37" s="1"/>
  <c r="S107" i="37" s="1"/>
  <c r="T107" i="37" s="1"/>
  <c r="U107" i="37" s="1"/>
  <c r="V107" i="37" s="1"/>
  <c r="W107" i="37" s="1"/>
  <c r="X107" i="37" s="1"/>
  <c r="Y107" i="37" s="1"/>
  <c r="Z107" i="37" s="1"/>
  <c r="AA107" i="37" s="1"/>
  <c r="AB107" i="37" s="1"/>
  <c r="L107" i="37"/>
  <c r="M107" i="37" s="1"/>
  <c r="J107" i="37"/>
  <c r="K107" i="37" s="1"/>
  <c r="I107" i="37"/>
  <c r="P106" i="37"/>
  <c r="Q106" i="37" s="1"/>
  <c r="R106" i="37" s="1"/>
  <c r="S106" i="37" s="1"/>
  <c r="T106" i="37" s="1"/>
  <c r="U106" i="37" s="1"/>
  <c r="V106" i="37" s="1"/>
  <c r="W106" i="37" s="1"/>
  <c r="X106" i="37" s="1"/>
  <c r="Y106" i="37" s="1"/>
  <c r="Z106" i="37" s="1"/>
  <c r="AA106" i="37" s="1"/>
  <c r="AB106" i="37" s="1"/>
  <c r="J106" i="37"/>
  <c r="K106" i="37" s="1"/>
  <c r="L106" i="37" s="1"/>
  <c r="M106" i="37" s="1"/>
  <c r="N106" i="37" s="1"/>
  <c r="O106" i="37" s="1"/>
  <c r="I106" i="37"/>
  <c r="L105" i="37"/>
  <c r="J105" i="37"/>
  <c r="K105" i="37" s="1"/>
  <c r="I105" i="37"/>
  <c r="AB104" i="37"/>
  <c r="C103" i="37"/>
  <c r="J102" i="37"/>
  <c r="K102" i="37" s="1"/>
  <c r="L102" i="37" s="1"/>
  <c r="M102" i="37" s="1"/>
  <c r="N102" i="37" s="1"/>
  <c r="O102" i="37" s="1"/>
  <c r="P102" i="37" s="1"/>
  <c r="Q102" i="37" s="1"/>
  <c r="R102" i="37" s="1"/>
  <c r="S102" i="37" s="1"/>
  <c r="T102" i="37" s="1"/>
  <c r="U102" i="37" s="1"/>
  <c r="V102" i="37" s="1"/>
  <c r="W102" i="37" s="1"/>
  <c r="X102" i="37" s="1"/>
  <c r="Y102" i="37" s="1"/>
  <c r="Z102" i="37" s="1"/>
  <c r="AA102" i="37" s="1"/>
  <c r="AB102" i="37" s="1"/>
  <c r="I102" i="37"/>
  <c r="K101" i="37"/>
  <c r="L101" i="37" s="1"/>
  <c r="M101" i="37" s="1"/>
  <c r="N101" i="37" s="1"/>
  <c r="O101" i="37" s="1"/>
  <c r="P101" i="37" s="1"/>
  <c r="Q101" i="37" s="1"/>
  <c r="R101" i="37" s="1"/>
  <c r="S101" i="37" s="1"/>
  <c r="T101" i="37" s="1"/>
  <c r="U101" i="37" s="1"/>
  <c r="V101" i="37" s="1"/>
  <c r="W101" i="37" s="1"/>
  <c r="X101" i="37" s="1"/>
  <c r="Y101" i="37" s="1"/>
  <c r="Z101" i="37" s="1"/>
  <c r="AA101" i="37" s="1"/>
  <c r="AB101" i="37" s="1"/>
  <c r="J101" i="37"/>
  <c r="I101" i="37"/>
  <c r="J100" i="37"/>
  <c r="K100" i="37" s="1"/>
  <c r="L100" i="37" s="1"/>
  <c r="M100" i="37" s="1"/>
  <c r="N100" i="37" s="1"/>
  <c r="O100" i="37" s="1"/>
  <c r="P100" i="37" s="1"/>
  <c r="Q100" i="37" s="1"/>
  <c r="R100" i="37" s="1"/>
  <c r="S100" i="37" s="1"/>
  <c r="T100" i="37" s="1"/>
  <c r="U100" i="37" s="1"/>
  <c r="V100" i="37" s="1"/>
  <c r="W100" i="37" s="1"/>
  <c r="X100" i="37" s="1"/>
  <c r="Y100" i="37" s="1"/>
  <c r="Z100" i="37" s="1"/>
  <c r="AA100" i="37" s="1"/>
  <c r="AB100" i="37" s="1"/>
  <c r="I100" i="37"/>
  <c r="J99" i="37"/>
  <c r="K99" i="37" s="1"/>
  <c r="L99" i="37" s="1"/>
  <c r="M99" i="37" s="1"/>
  <c r="N99" i="37" s="1"/>
  <c r="O99" i="37" s="1"/>
  <c r="P99" i="37" s="1"/>
  <c r="Q99" i="37" s="1"/>
  <c r="R99" i="37" s="1"/>
  <c r="S99" i="37" s="1"/>
  <c r="T99" i="37" s="1"/>
  <c r="U99" i="37" s="1"/>
  <c r="V99" i="37" s="1"/>
  <c r="W99" i="37" s="1"/>
  <c r="X99" i="37" s="1"/>
  <c r="Y99" i="37" s="1"/>
  <c r="Z99" i="37" s="1"/>
  <c r="AA99" i="37" s="1"/>
  <c r="AB99" i="37" s="1"/>
  <c r="I99" i="37"/>
  <c r="L98" i="37"/>
  <c r="M98" i="37" s="1"/>
  <c r="N98" i="37" s="1"/>
  <c r="K98" i="37"/>
  <c r="J98" i="37"/>
  <c r="J103" i="37" s="1"/>
  <c r="I98" i="37"/>
  <c r="I103" i="37" s="1"/>
  <c r="K92" i="37"/>
  <c r="L92" i="37" s="1"/>
  <c r="M92" i="37" s="1"/>
  <c r="N92" i="37" s="1"/>
  <c r="O92" i="37" s="1"/>
  <c r="P92" i="37" s="1"/>
  <c r="Q92" i="37" s="1"/>
  <c r="R92" i="37" s="1"/>
  <c r="S92" i="37" s="1"/>
  <c r="T92" i="37" s="1"/>
  <c r="U92" i="37" s="1"/>
  <c r="V92" i="37" s="1"/>
  <c r="W92" i="37" s="1"/>
  <c r="X92" i="37" s="1"/>
  <c r="Y92" i="37" s="1"/>
  <c r="Z92" i="37" s="1"/>
  <c r="AA92" i="37" s="1"/>
  <c r="AB92" i="37" s="1"/>
  <c r="J92" i="37"/>
  <c r="I92" i="37"/>
  <c r="K91" i="37"/>
  <c r="L91" i="37" s="1"/>
  <c r="M91" i="37" s="1"/>
  <c r="N91" i="37" s="1"/>
  <c r="O91" i="37" s="1"/>
  <c r="P91" i="37" s="1"/>
  <c r="Q91" i="37" s="1"/>
  <c r="R91" i="37" s="1"/>
  <c r="S91" i="37" s="1"/>
  <c r="T91" i="37" s="1"/>
  <c r="U91" i="37" s="1"/>
  <c r="V91" i="37" s="1"/>
  <c r="W91" i="37" s="1"/>
  <c r="X91" i="37" s="1"/>
  <c r="Y91" i="37" s="1"/>
  <c r="Z91" i="37" s="1"/>
  <c r="AA91" i="37" s="1"/>
  <c r="AB91" i="37" s="1"/>
  <c r="J91" i="37"/>
  <c r="I91" i="37"/>
  <c r="I88" i="37"/>
  <c r="D88" i="37"/>
  <c r="J88" i="37" s="1"/>
  <c r="K88" i="37" s="1"/>
  <c r="L88" i="37" s="1"/>
  <c r="M88" i="37" s="1"/>
  <c r="N88" i="37" s="1"/>
  <c r="O88" i="37" s="1"/>
  <c r="P88" i="37" s="1"/>
  <c r="Q88" i="37" s="1"/>
  <c r="R88" i="37" s="1"/>
  <c r="S88" i="37" s="1"/>
  <c r="T88" i="37" s="1"/>
  <c r="U88" i="37" s="1"/>
  <c r="V88" i="37" s="1"/>
  <c r="W88" i="37" s="1"/>
  <c r="X88" i="37" s="1"/>
  <c r="Y88" i="37" s="1"/>
  <c r="Z88" i="37" s="1"/>
  <c r="AA88" i="37" s="1"/>
  <c r="AB88" i="37" s="1"/>
  <c r="C82" i="37"/>
  <c r="I81" i="37"/>
  <c r="E81" i="37"/>
  <c r="J81" i="37" s="1"/>
  <c r="K81" i="37" s="1"/>
  <c r="L81" i="37" s="1"/>
  <c r="M81" i="37" s="1"/>
  <c r="N81" i="37" s="1"/>
  <c r="O81" i="37" s="1"/>
  <c r="P81" i="37" s="1"/>
  <c r="Q81" i="37" s="1"/>
  <c r="R81" i="37" s="1"/>
  <c r="S81" i="37" s="1"/>
  <c r="T81" i="37" s="1"/>
  <c r="U81" i="37" s="1"/>
  <c r="V81" i="37" s="1"/>
  <c r="W81" i="37" s="1"/>
  <c r="X81" i="37" s="1"/>
  <c r="Y81" i="37" s="1"/>
  <c r="Z81" i="37" s="1"/>
  <c r="AA81" i="37" s="1"/>
  <c r="AB81" i="37" s="1"/>
  <c r="E80" i="37"/>
  <c r="J80" i="37" s="1"/>
  <c r="K80" i="37" s="1"/>
  <c r="L80" i="37" s="1"/>
  <c r="M80" i="37" s="1"/>
  <c r="N80" i="37" s="1"/>
  <c r="O80" i="37" s="1"/>
  <c r="P80" i="37" s="1"/>
  <c r="Q80" i="37" s="1"/>
  <c r="R80" i="37" s="1"/>
  <c r="S80" i="37" s="1"/>
  <c r="T80" i="37" s="1"/>
  <c r="U80" i="37" s="1"/>
  <c r="V80" i="37" s="1"/>
  <c r="W80" i="37" s="1"/>
  <c r="X80" i="37" s="1"/>
  <c r="Y80" i="37" s="1"/>
  <c r="Z80" i="37" s="1"/>
  <c r="AA80" i="37" s="1"/>
  <c r="AB80" i="37" s="1"/>
  <c r="K79" i="37"/>
  <c r="L79" i="37" s="1"/>
  <c r="M79" i="37" s="1"/>
  <c r="N79" i="37" s="1"/>
  <c r="O79" i="37" s="1"/>
  <c r="P79" i="37" s="1"/>
  <c r="Q79" i="37" s="1"/>
  <c r="R79" i="37" s="1"/>
  <c r="S79" i="37" s="1"/>
  <c r="T79" i="37" s="1"/>
  <c r="U79" i="37" s="1"/>
  <c r="V79" i="37" s="1"/>
  <c r="W79" i="37" s="1"/>
  <c r="X79" i="37" s="1"/>
  <c r="Y79" i="37" s="1"/>
  <c r="Z79" i="37" s="1"/>
  <c r="AA79" i="37" s="1"/>
  <c r="AB79" i="37" s="1"/>
  <c r="J79" i="37"/>
  <c r="I79" i="37"/>
  <c r="E79" i="37"/>
  <c r="I78" i="37"/>
  <c r="E78" i="37"/>
  <c r="C60" i="37"/>
  <c r="D89" i="37" s="1"/>
  <c r="F54" i="37"/>
  <c r="G53" i="37"/>
  <c r="G52" i="37"/>
  <c r="G51" i="37"/>
  <c r="E50" i="37"/>
  <c r="G50" i="37" s="1"/>
  <c r="G49" i="37"/>
  <c r="G48" i="37"/>
  <c r="G47" i="37"/>
  <c r="G46" i="37"/>
  <c r="G45" i="37"/>
  <c r="G44" i="37"/>
  <c r="G43" i="37"/>
  <c r="G42" i="37"/>
  <c r="E42" i="37"/>
  <c r="G40" i="37"/>
  <c r="G39" i="37"/>
  <c r="G38" i="37"/>
  <c r="G37" i="37"/>
  <c r="G36" i="37"/>
  <c r="G35" i="37"/>
  <c r="G34" i="37"/>
  <c r="E34" i="37"/>
  <c r="G33" i="37"/>
  <c r="G54" i="37" s="1"/>
  <c r="G32" i="37"/>
  <c r="G31" i="37"/>
  <c r="G25" i="37"/>
  <c r="G24" i="37"/>
  <c r="G23" i="37"/>
  <c r="G22" i="37"/>
  <c r="E22" i="37"/>
  <c r="G21" i="37"/>
  <c r="H20" i="37"/>
  <c r="F20" i="37"/>
  <c r="E20" i="37"/>
  <c r="E19" i="37"/>
  <c r="E26" i="37" s="1"/>
  <c r="G18" i="37"/>
  <c r="N6" i="37"/>
  <c r="C133" i="37" s="1"/>
  <c r="L6" i="37"/>
  <c r="H6" i="37"/>
  <c r="J135" i="36"/>
  <c r="K135" i="36" s="1"/>
  <c r="L135" i="36" s="1"/>
  <c r="M135" i="36" s="1"/>
  <c r="N135" i="36" s="1"/>
  <c r="O135" i="36" s="1"/>
  <c r="P135" i="36" s="1"/>
  <c r="Q135" i="36" s="1"/>
  <c r="R135" i="36" s="1"/>
  <c r="S135" i="36" s="1"/>
  <c r="T135" i="36" s="1"/>
  <c r="U135" i="36" s="1"/>
  <c r="V135" i="36" s="1"/>
  <c r="W135" i="36" s="1"/>
  <c r="X135" i="36" s="1"/>
  <c r="Y135" i="36" s="1"/>
  <c r="Z135" i="36" s="1"/>
  <c r="AA135" i="36" s="1"/>
  <c r="AB135" i="36" s="1"/>
  <c r="I135" i="36"/>
  <c r="J132" i="36"/>
  <c r="K132" i="36" s="1"/>
  <c r="L132" i="36" s="1"/>
  <c r="M132" i="36" s="1"/>
  <c r="N132" i="36" s="1"/>
  <c r="O132" i="36" s="1"/>
  <c r="P132" i="36" s="1"/>
  <c r="Q132" i="36" s="1"/>
  <c r="R132" i="36" s="1"/>
  <c r="S132" i="36" s="1"/>
  <c r="T132" i="36" s="1"/>
  <c r="U132" i="36" s="1"/>
  <c r="V132" i="36" s="1"/>
  <c r="W132" i="36" s="1"/>
  <c r="X132" i="36" s="1"/>
  <c r="Y132" i="36" s="1"/>
  <c r="Z132" i="36" s="1"/>
  <c r="AA132" i="36" s="1"/>
  <c r="AB132" i="36" s="1"/>
  <c r="I132" i="36"/>
  <c r="K123" i="36"/>
  <c r="L123" i="36" s="1"/>
  <c r="M123" i="36" s="1"/>
  <c r="N123" i="36" s="1"/>
  <c r="O123" i="36" s="1"/>
  <c r="P123" i="36" s="1"/>
  <c r="Q123" i="36" s="1"/>
  <c r="R123" i="36" s="1"/>
  <c r="S123" i="36" s="1"/>
  <c r="T123" i="36" s="1"/>
  <c r="U123" i="36" s="1"/>
  <c r="V123" i="36" s="1"/>
  <c r="W123" i="36" s="1"/>
  <c r="X123" i="36" s="1"/>
  <c r="Y123" i="36" s="1"/>
  <c r="Z123" i="36" s="1"/>
  <c r="AA123" i="36" s="1"/>
  <c r="AB123" i="36" s="1"/>
  <c r="J123" i="36"/>
  <c r="I123" i="36"/>
  <c r="X122" i="36"/>
  <c r="Y122" i="36" s="1"/>
  <c r="Z122" i="36" s="1"/>
  <c r="AA122" i="36" s="1"/>
  <c r="AB122" i="36" s="1"/>
  <c r="M122" i="36"/>
  <c r="N122" i="36" s="1"/>
  <c r="O122" i="36" s="1"/>
  <c r="P122" i="36" s="1"/>
  <c r="Q122" i="36" s="1"/>
  <c r="R122" i="36" s="1"/>
  <c r="S122" i="36" s="1"/>
  <c r="T122" i="36" s="1"/>
  <c r="U122" i="36" s="1"/>
  <c r="V122" i="36" s="1"/>
  <c r="W122" i="36" s="1"/>
  <c r="K122" i="36"/>
  <c r="L122" i="36" s="1"/>
  <c r="C122" i="36"/>
  <c r="J122" i="36" s="1"/>
  <c r="P121" i="36"/>
  <c r="Q121" i="36" s="1"/>
  <c r="R121" i="36" s="1"/>
  <c r="S121" i="36" s="1"/>
  <c r="T121" i="36" s="1"/>
  <c r="U121" i="36" s="1"/>
  <c r="V121" i="36" s="1"/>
  <c r="W121" i="36" s="1"/>
  <c r="X121" i="36" s="1"/>
  <c r="Y121" i="36" s="1"/>
  <c r="Z121" i="36" s="1"/>
  <c r="AA121" i="36" s="1"/>
  <c r="AB121" i="36" s="1"/>
  <c r="J121" i="36"/>
  <c r="K121" i="36" s="1"/>
  <c r="L121" i="36" s="1"/>
  <c r="M121" i="36" s="1"/>
  <c r="N121" i="36" s="1"/>
  <c r="O121" i="36" s="1"/>
  <c r="I121" i="36"/>
  <c r="J120" i="36"/>
  <c r="I120" i="36"/>
  <c r="C120" i="36"/>
  <c r="C124" i="36" s="1"/>
  <c r="J119" i="36"/>
  <c r="C119" i="36"/>
  <c r="I119" i="36" s="1"/>
  <c r="C117" i="36"/>
  <c r="K116" i="36"/>
  <c r="L116" i="36" s="1"/>
  <c r="M116" i="36" s="1"/>
  <c r="N116" i="36" s="1"/>
  <c r="O116" i="36" s="1"/>
  <c r="P116" i="36" s="1"/>
  <c r="Q116" i="36" s="1"/>
  <c r="R116" i="36" s="1"/>
  <c r="S116" i="36" s="1"/>
  <c r="T116" i="36" s="1"/>
  <c r="U116" i="36" s="1"/>
  <c r="V116" i="36" s="1"/>
  <c r="W116" i="36" s="1"/>
  <c r="X116" i="36" s="1"/>
  <c r="Y116" i="36" s="1"/>
  <c r="Z116" i="36" s="1"/>
  <c r="AA116" i="36" s="1"/>
  <c r="AB116" i="36" s="1"/>
  <c r="J116" i="36"/>
  <c r="I116" i="36"/>
  <c r="K115" i="36"/>
  <c r="L115" i="36" s="1"/>
  <c r="M115" i="36" s="1"/>
  <c r="N115" i="36" s="1"/>
  <c r="O115" i="36" s="1"/>
  <c r="P115" i="36" s="1"/>
  <c r="Q115" i="36" s="1"/>
  <c r="R115" i="36" s="1"/>
  <c r="S115" i="36" s="1"/>
  <c r="T115" i="36" s="1"/>
  <c r="U115" i="36" s="1"/>
  <c r="V115" i="36" s="1"/>
  <c r="W115" i="36" s="1"/>
  <c r="X115" i="36" s="1"/>
  <c r="Y115" i="36" s="1"/>
  <c r="Z115" i="36" s="1"/>
  <c r="AA115" i="36" s="1"/>
  <c r="AB115" i="36" s="1"/>
  <c r="J115" i="36"/>
  <c r="I115" i="36"/>
  <c r="Z114" i="36"/>
  <c r="AA114" i="36" s="1"/>
  <c r="AB114" i="36" s="1"/>
  <c r="X114" i="36"/>
  <c r="Y114" i="36" s="1"/>
  <c r="J114" i="36"/>
  <c r="K114" i="36" s="1"/>
  <c r="L114" i="36" s="1"/>
  <c r="M114" i="36" s="1"/>
  <c r="N114" i="36" s="1"/>
  <c r="O114" i="36" s="1"/>
  <c r="P114" i="36" s="1"/>
  <c r="Q114" i="36" s="1"/>
  <c r="R114" i="36" s="1"/>
  <c r="S114" i="36" s="1"/>
  <c r="T114" i="36" s="1"/>
  <c r="U114" i="36" s="1"/>
  <c r="V114" i="36" s="1"/>
  <c r="W114" i="36" s="1"/>
  <c r="I114" i="36"/>
  <c r="J113" i="36"/>
  <c r="I113" i="36"/>
  <c r="I117" i="36" s="1"/>
  <c r="K110" i="36"/>
  <c r="L110" i="36" s="1"/>
  <c r="M110" i="36" s="1"/>
  <c r="N110" i="36" s="1"/>
  <c r="O110" i="36" s="1"/>
  <c r="P110" i="36" s="1"/>
  <c r="Q110" i="36" s="1"/>
  <c r="R110" i="36" s="1"/>
  <c r="S110" i="36" s="1"/>
  <c r="T110" i="36" s="1"/>
  <c r="U110" i="36" s="1"/>
  <c r="V110" i="36" s="1"/>
  <c r="W110" i="36" s="1"/>
  <c r="X110" i="36" s="1"/>
  <c r="Y110" i="36" s="1"/>
  <c r="Z110" i="36" s="1"/>
  <c r="AA110" i="36" s="1"/>
  <c r="AB110" i="36" s="1"/>
  <c r="J110" i="36"/>
  <c r="I110" i="36"/>
  <c r="J108" i="36"/>
  <c r="K108" i="36" s="1"/>
  <c r="L108" i="36" s="1"/>
  <c r="M108" i="36" s="1"/>
  <c r="N108" i="36" s="1"/>
  <c r="O108" i="36" s="1"/>
  <c r="P108" i="36" s="1"/>
  <c r="Q108" i="36" s="1"/>
  <c r="R108" i="36" s="1"/>
  <c r="S108" i="36" s="1"/>
  <c r="T108" i="36" s="1"/>
  <c r="U108" i="36" s="1"/>
  <c r="V108" i="36" s="1"/>
  <c r="W108" i="36" s="1"/>
  <c r="X108" i="36" s="1"/>
  <c r="Y108" i="36" s="1"/>
  <c r="Z108" i="36" s="1"/>
  <c r="AA108" i="36" s="1"/>
  <c r="AB108" i="36" s="1"/>
  <c r="I108" i="36"/>
  <c r="J107" i="36"/>
  <c r="I107" i="36"/>
  <c r="L106" i="36"/>
  <c r="K106" i="36"/>
  <c r="J106" i="36"/>
  <c r="I106" i="36"/>
  <c r="L105" i="36"/>
  <c r="M105" i="36" s="1"/>
  <c r="J105" i="36"/>
  <c r="K105" i="36" s="1"/>
  <c r="I105" i="36"/>
  <c r="AB104" i="36"/>
  <c r="C103" i="36"/>
  <c r="J102" i="36"/>
  <c r="K102" i="36" s="1"/>
  <c r="L102" i="36" s="1"/>
  <c r="M102" i="36" s="1"/>
  <c r="N102" i="36" s="1"/>
  <c r="O102" i="36" s="1"/>
  <c r="P102" i="36" s="1"/>
  <c r="Q102" i="36" s="1"/>
  <c r="R102" i="36" s="1"/>
  <c r="S102" i="36" s="1"/>
  <c r="T102" i="36" s="1"/>
  <c r="U102" i="36" s="1"/>
  <c r="V102" i="36" s="1"/>
  <c r="W102" i="36" s="1"/>
  <c r="X102" i="36" s="1"/>
  <c r="Y102" i="36" s="1"/>
  <c r="Z102" i="36" s="1"/>
  <c r="AA102" i="36" s="1"/>
  <c r="AB102" i="36" s="1"/>
  <c r="I102" i="36"/>
  <c r="I103" i="36" s="1"/>
  <c r="P101" i="36"/>
  <c r="Q101" i="36" s="1"/>
  <c r="R101" i="36" s="1"/>
  <c r="S101" i="36" s="1"/>
  <c r="T101" i="36" s="1"/>
  <c r="U101" i="36" s="1"/>
  <c r="V101" i="36" s="1"/>
  <c r="W101" i="36" s="1"/>
  <c r="X101" i="36" s="1"/>
  <c r="Y101" i="36" s="1"/>
  <c r="Z101" i="36" s="1"/>
  <c r="AA101" i="36" s="1"/>
  <c r="AB101" i="36" s="1"/>
  <c r="N101" i="36"/>
  <c r="O101" i="36" s="1"/>
  <c r="M101" i="36"/>
  <c r="L101" i="36"/>
  <c r="K101" i="36"/>
  <c r="J101" i="36"/>
  <c r="I101" i="36"/>
  <c r="P100" i="36"/>
  <c r="Q100" i="36" s="1"/>
  <c r="R100" i="36" s="1"/>
  <c r="S100" i="36" s="1"/>
  <c r="T100" i="36" s="1"/>
  <c r="U100" i="36" s="1"/>
  <c r="V100" i="36" s="1"/>
  <c r="W100" i="36" s="1"/>
  <c r="X100" i="36" s="1"/>
  <c r="Y100" i="36" s="1"/>
  <c r="Z100" i="36" s="1"/>
  <c r="AA100" i="36" s="1"/>
  <c r="AB100" i="36" s="1"/>
  <c r="J100" i="36"/>
  <c r="K100" i="36" s="1"/>
  <c r="L100" i="36" s="1"/>
  <c r="M100" i="36" s="1"/>
  <c r="N100" i="36" s="1"/>
  <c r="O100" i="36" s="1"/>
  <c r="I100" i="36"/>
  <c r="J99" i="36"/>
  <c r="K99" i="36" s="1"/>
  <c r="L99" i="36" s="1"/>
  <c r="M99" i="36" s="1"/>
  <c r="N99" i="36" s="1"/>
  <c r="O99" i="36" s="1"/>
  <c r="P99" i="36" s="1"/>
  <c r="Q99" i="36" s="1"/>
  <c r="R99" i="36" s="1"/>
  <c r="S99" i="36" s="1"/>
  <c r="T99" i="36" s="1"/>
  <c r="U99" i="36" s="1"/>
  <c r="V99" i="36" s="1"/>
  <c r="W99" i="36" s="1"/>
  <c r="X99" i="36" s="1"/>
  <c r="Y99" i="36" s="1"/>
  <c r="Z99" i="36" s="1"/>
  <c r="AA99" i="36" s="1"/>
  <c r="AB99" i="36" s="1"/>
  <c r="I99" i="36"/>
  <c r="K98" i="36"/>
  <c r="J98" i="36"/>
  <c r="I98" i="36"/>
  <c r="Y92" i="36"/>
  <c r="Z92" i="36" s="1"/>
  <c r="AA92" i="36" s="1"/>
  <c r="AB92" i="36" s="1"/>
  <c r="J92" i="36"/>
  <c r="K92" i="36" s="1"/>
  <c r="L92" i="36" s="1"/>
  <c r="M92" i="36" s="1"/>
  <c r="N92" i="36" s="1"/>
  <c r="O92" i="36" s="1"/>
  <c r="P92" i="36" s="1"/>
  <c r="Q92" i="36" s="1"/>
  <c r="R92" i="36" s="1"/>
  <c r="S92" i="36" s="1"/>
  <c r="T92" i="36" s="1"/>
  <c r="U92" i="36" s="1"/>
  <c r="V92" i="36" s="1"/>
  <c r="W92" i="36" s="1"/>
  <c r="X92" i="36" s="1"/>
  <c r="I92" i="36"/>
  <c r="J91" i="36"/>
  <c r="K91" i="36" s="1"/>
  <c r="L91" i="36" s="1"/>
  <c r="M91" i="36" s="1"/>
  <c r="N91" i="36" s="1"/>
  <c r="O91" i="36" s="1"/>
  <c r="P91" i="36" s="1"/>
  <c r="Q91" i="36" s="1"/>
  <c r="R91" i="36" s="1"/>
  <c r="S91" i="36" s="1"/>
  <c r="T91" i="36" s="1"/>
  <c r="U91" i="36" s="1"/>
  <c r="V91" i="36" s="1"/>
  <c r="W91" i="36" s="1"/>
  <c r="X91" i="36" s="1"/>
  <c r="Y91" i="36" s="1"/>
  <c r="Z91" i="36" s="1"/>
  <c r="AA91" i="36" s="1"/>
  <c r="AB91" i="36" s="1"/>
  <c r="I91" i="36"/>
  <c r="R88" i="36"/>
  <c r="S88" i="36" s="1"/>
  <c r="T88" i="36" s="1"/>
  <c r="U88" i="36" s="1"/>
  <c r="V88" i="36" s="1"/>
  <c r="W88" i="36" s="1"/>
  <c r="X88" i="36" s="1"/>
  <c r="Y88" i="36" s="1"/>
  <c r="Z88" i="36" s="1"/>
  <c r="AA88" i="36" s="1"/>
  <c r="AB88" i="36" s="1"/>
  <c r="O88" i="36"/>
  <c r="P88" i="36" s="1"/>
  <c r="Q88" i="36" s="1"/>
  <c r="K88" i="36"/>
  <c r="L88" i="36" s="1"/>
  <c r="M88" i="36" s="1"/>
  <c r="N88" i="36" s="1"/>
  <c r="J88" i="36"/>
  <c r="D88" i="36"/>
  <c r="I88" i="36" s="1"/>
  <c r="I82" i="36"/>
  <c r="I87" i="36" s="1"/>
  <c r="C82" i="36"/>
  <c r="T81" i="36"/>
  <c r="U81" i="36" s="1"/>
  <c r="V81" i="36" s="1"/>
  <c r="W81" i="36" s="1"/>
  <c r="X81" i="36" s="1"/>
  <c r="Y81" i="36" s="1"/>
  <c r="Z81" i="36" s="1"/>
  <c r="AA81" i="36" s="1"/>
  <c r="AB81" i="36" s="1"/>
  <c r="R81" i="36"/>
  <c r="S81" i="36" s="1"/>
  <c r="L81" i="36"/>
  <c r="M81" i="36" s="1"/>
  <c r="N81" i="36" s="1"/>
  <c r="O81" i="36" s="1"/>
  <c r="P81" i="36" s="1"/>
  <c r="Q81" i="36" s="1"/>
  <c r="K81" i="36"/>
  <c r="J81" i="36"/>
  <c r="E81" i="36"/>
  <c r="I81" i="36" s="1"/>
  <c r="I80" i="36"/>
  <c r="E80" i="36"/>
  <c r="J80" i="36" s="1"/>
  <c r="K80" i="36" s="1"/>
  <c r="L80" i="36" s="1"/>
  <c r="M80" i="36" s="1"/>
  <c r="N80" i="36" s="1"/>
  <c r="O80" i="36" s="1"/>
  <c r="P80" i="36" s="1"/>
  <c r="Q80" i="36" s="1"/>
  <c r="R80" i="36" s="1"/>
  <c r="S80" i="36" s="1"/>
  <c r="T80" i="36" s="1"/>
  <c r="U80" i="36" s="1"/>
  <c r="V80" i="36" s="1"/>
  <c r="W80" i="36" s="1"/>
  <c r="X80" i="36" s="1"/>
  <c r="Y80" i="36" s="1"/>
  <c r="Z80" i="36" s="1"/>
  <c r="AA80" i="36" s="1"/>
  <c r="AB80" i="36" s="1"/>
  <c r="N79" i="36"/>
  <c r="O79" i="36" s="1"/>
  <c r="P79" i="36" s="1"/>
  <c r="Q79" i="36" s="1"/>
  <c r="R79" i="36" s="1"/>
  <c r="S79" i="36" s="1"/>
  <c r="T79" i="36" s="1"/>
  <c r="U79" i="36" s="1"/>
  <c r="V79" i="36" s="1"/>
  <c r="W79" i="36" s="1"/>
  <c r="X79" i="36" s="1"/>
  <c r="Y79" i="36" s="1"/>
  <c r="Z79" i="36" s="1"/>
  <c r="AA79" i="36" s="1"/>
  <c r="AB79" i="36" s="1"/>
  <c r="J79" i="36"/>
  <c r="K79" i="36" s="1"/>
  <c r="L79" i="36" s="1"/>
  <c r="M79" i="36" s="1"/>
  <c r="I79" i="36"/>
  <c r="E79" i="36"/>
  <c r="L78" i="36"/>
  <c r="K78" i="36"/>
  <c r="J78" i="36"/>
  <c r="I78" i="36"/>
  <c r="E78" i="36"/>
  <c r="C60" i="36"/>
  <c r="D89" i="36" s="1"/>
  <c r="F54" i="36"/>
  <c r="G53" i="36"/>
  <c r="G52" i="36"/>
  <c r="G51" i="36"/>
  <c r="E50" i="36"/>
  <c r="G50" i="36" s="1"/>
  <c r="G49" i="36"/>
  <c r="G48" i="36"/>
  <c r="G47" i="36"/>
  <c r="G46" i="36"/>
  <c r="G45" i="36"/>
  <c r="G44" i="36"/>
  <c r="G43" i="36"/>
  <c r="G42" i="36"/>
  <c r="E42" i="36"/>
  <c r="G40" i="36"/>
  <c r="G39" i="36"/>
  <c r="G38" i="36"/>
  <c r="G37" i="36"/>
  <c r="G36" i="36"/>
  <c r="G35" i="36"/>
  <c r="G34" i="36"/>
  <c r="E34" i="36"/>
  <c r="G33" i="36"/>
  <c r="G32" i="36"/>
  <c r="G54" i="36" s="1"/>
  <c r="G31" i="36"/>
  <c r="G25" i="36"/>
  <c r="G24" i="36"/>
  <c r="G23" i="36"/>
  <c r="G22" i="36"/>
  <c r="E22" i="36"/>
  <c r="G21" i="36"/>
  <c r="H20" i="36"/>
  <c r="E20" i="36"/>
  <c r="G19" i="36"/>
  <c r="F19" i="36"/>
  <c r="E19" i="36"/>
  <c r="G18" i="36"/>
  <c r="L6" i="36"/>
  <c r="N6" i="36" s="1"/>
  <c r="C133" i="36" s="1"/>
  <c r="H6" i="36"/>
  <c r="R135" i="35"/>
  <c r="S135" i="35" s="1"/>
  <c r="T135" i="35" s="1"/>
  <c r="U135" i="35" s="1"/>
  <c r="V135" i="35" s="1"/>
  <c r="W135" i="35" s="1"/>
  <c r="X135" i="35" s="1"/>
  <c r="Y135" i="35" s="1"/>
  <c r="Z135" i="35" s="1"/>
  <c r="AA135" i="35" s="1"/>
  <c r="AB135" i="35" s="1"/>
  <c r="Q135" i="35"/>
  <c r="P135" i="35"/>
  <c r="O135" i="35"/>
  <c r="K135" i="35"/>
  <c r="L135" i="35" s="1"/>
  <c r="M135" i="35" s="1"/>
  <c r="N135" i="35" s="1"/>
  <c r="J135" i="35"/>
  <c r="I135" i="35"/>
  <c r="J132" i="35"/>
  <c r="K132" i="35" s="1"/>
  <c r="L132" i="35" s="1"/>
  <c r="M132" i="35" s="1"/>
  <c r="N132" i="35" s="1"/>
  <c r="O132" i="35" s="1"/>
  <c r="P132" i="35" s="1"/>
  <c r="Q132" i="35" s="1"/>
  <c r="R132" i="35" s="1"/>
  <c r="S132" i="35" s="1"/>
  <c r="T132" i="35" s="1"/>
  <c r="U132" i="35" s="1"/>
  <c r="V132" i="35" s="1"/>
  <c r="W132" i="35" s="1"/>
  <c r="X132" i="35" s="1"/>
  <c r="Y132" i="35" s="1"/>
  <c r="Z132" i="35" s="1"/>
  <c r="AA132" i="35" s="1"/>
  <c r="AB132" i="35" s="1"/>
  <c r="I132" i="35"/>
  <c r="Q123" i="35"/>
  <c r="R123" i="35" s="1"/>
  <c r="S123" i="35" s="1"/>
  <c r="T123" i="35" s="1"/>
  <c r="U123" i="35" s="1"/>
  <c r="V123" i="35" s="1"/>
  <c r="W123" i="35" s="1"/>
  <c r="X123" i="35" s="1"/>
  <c r="Y123" i="35" s="1"/>
  <c r="Z123" i="35" s="1"/>
  <c r="AA123" i="35" s="1"/>
  <c r="AB123" i="35" s="1"/>
  <c r="P123" i="35"/>
  <c r="O123" i="35"/>
  <c r="M123" i="35"/>
  <c r="N123" i="35" s="1"/>
  <c r="J123" i="35"/>
  <c r="K123" i="35" s="1"/>
  <c r="L123" i="35" s="1"/>
  <c r="I123" i="35"/>
  <c r="O122" i="35"/>
  <c r="P122" i="35" s="1"/>
  <c r="Q122" i="35" s="1"/>
  <c r="R122" i="35" s="1"/>
  <c r="S122" i="35" s="1"/>
  <c r="T122" i="35" s="1"/>
  <c r="U122" i="35" s="1"/>
  <c r="V122" i="35" s="1"/>
  <c r="W122" i="35" s="1"/>
  <c r="X122" i="35" s="1"/>
  <c r="Y122" i="35" s="1"/>
  <c r="Z122" i="35" s="1"/>
  <c r="AA122" i="35" s="1"/>
  <c r="AB122" i="35" s="1"/>
  <c r="L122" i="35"/>
  <c r="M122" i="35" s="1"/>
  <c r="N122" i="35" s="1"/>
  <c r="K122" i="35"/>
  <c r="I122" i="35"/>
  <c r="C122" i="35"/>
  <c r="J122" i="35" s="1"/>
  <c r="J121" i="35"/>
  <c r="K121" i="35" s="1"/>
  <c r="L121" i="35" s="1"/>
  <c r="M121" i="35" s="1"/>
  <c r="N121" i="35" s="1"/>
  <c r="O121" i="35" s="1"/>
  <c r="P121" i="35" s="1"/>
  <c r="Q121" i="35" s="1"/>
  <c r="R121" i="35" s="1"/>
  <c r="S121" i="35" s="1"/>
  <c r="T121" i="35" s="1"/>
  <c r="U121" i="35" s="1"/>
  <c r="V121" i="35" s="1"/>
  <c r="W121" i="35" s="1"/>
  <c r="X121" i="35" s="1"/>
  <c r="Y121" i="35" s="1"/>
  <c r="Z121" i="35" s="1"/>
  <c r="AA121" i="35" s="1"/>
  <c r="AB121" i="35" s="1"/>
  <c r="I121" i="35"/>
  <c r="C120" i="35"/>
  <c r="J119" i="35"/>
  <c r="I119" i="35"/>
  <c r="C119" i="35"/>
  <c r="C117" i="35"/>
  <c r="L116" i="35"/>
  <c r="M116" i="35" s="1"/>
  <c r="N116" i="35" s="1"/>
  <c r="O116" i="35" s="1"/>
  <c r="P116" i="35" s="1"/>
  <c r="Q116" i="35" s="1"/>
  <c r="R116" i="35" s="1"/>
  <c r="S116" i="35" s="1"/>
  <c r="T116" i="35" s="1"/>
  <c r="U116" i="35" s="1"/>
  <c r="V116" i="35" s="1"/>
  <c r="W116" i="35" s="1"/>
  <c r="X116" i="35" s="1"/>
  <c r="Y116" i="35" s="1"/>
  <c r="Z116" i="35" s="1"/>
  <c r="AA116" i="35" s="1"/>
  <c r="AB116" i="35" s="1"/>
  <c r="K116" i="35"/>
  <c r="J116" i="35"/>
  <c r="I116" i="35"/>
  <c r="Q115" i="35"/>
  <c r="R115" i="35" s="1"/>
  <c r="S115" i="35" s="1"/>
  <c r="T115" i="35" s="1"/>
  <c r="U115" i="35" s="1"/>
  <c r="V115" i="35" s="1"/>
  <c r="W115" i="35" s="1"/>
  <c r="X115" i="35" s="1"/>
  <c r="Y115" i="35" s="1"/>
  <c r="Z115" i="35" s="1"/>
  <c r="AA115" i="35" s="1"/>
  <c r="AB115" i="35" s="1"/>
  <c r="P115" i="35"/>
  <c r="K115" i="35"/>
  <c r="L115" i="35" s="1"/>
  <c r="M115" i="35" s="1"/>
  <c r="N115" i="35" s="1"/>
  <c r="O115" i="35" s="1"/>
  <c r="J115" i="35"/>
  <c r="I115" i="35"/>
  <c r="J114" i="35"/>
  <c r="I114" i="35"/>
  <c r="L113" i="35"/>
  <c r="K113" i="35"/>
  <c r="J113" i="35"/>
  <c r="I113" i="35"/>
  <c r="I117" i="35" s="1"/>
  <c r="K110" i="35"/>
  <c r="L110" i="35" s="1"/>
  <c r="M110" i="35" s="1"/>
  <c r="N110" i="35" s="1"/>
  <c r="O110" i="35" s="1"/>
  <c r="P110" i="35" s="1"/>
  <c r="Q110" i="35" s="1"/>
  <c r="R110" i="35" s="1"/>
  <c r="S110" i="35" s="1"/>
  <c r="T110" i="35" s="1"/>
  <c r="U110" i="35" s="1"/>
  <c r="V110" i="35" s="1"/>
  <c r="W110" i="35" s="1"/>
  <c r="X110" i="35" s="1"/>
  <c r="Y110" i="35" s="1"/>
  <c r="Z110" i="35" s="1"/>
  <c r="AA110" i="35" s="1"/>
  <c r="AB110" i="35" s="1"/>
  <c r="J110" i="35"/>
  <c r="I110" i="35"/>
  <c r="N108" i="35"/>
  <c r="O108" i="35" s="1"/>
  <c r="P108" i="35" s="1"/>
  <c r="Q108" i="35" s="1"/>
  <c r="R108" i="35" s="1"/>
  <c r="S108" i="35" s="1"/>
  <c r="T108" i="35" s="1"/>
  <c r="U108" i="35" s="1"/>
  <c r="V108" i="35" s="1"/>
  <c r="W108" i="35" s="1"/>
  <c r="X108" i="35" s="1"/>
  <c r="Y108" i="35" s="1"/>
  <c r="Z108" i="35" s="1"/>
  <c r="AA108" i="35" s="1"/>
  <c r="AB108" i="35" s="1"/>
  <c r="M108" i="35"/>
  <c r="L108" i="35"/>
  <c r="K108" i="35"/>
  <c r="J108" i="35"/>
  <c r="I108" i="35"/>
  <c r="P107" i="35"/>
  <c r="Q107" i="35" s="1"/>
  <c r="R107" i="35" s="1"/>
  <c r="S107" i="35" s="1"/>
  <c r="T107" i="35" s="1"/>
  <c r="U107" i="35" s="1"/>
  <c r="V107" i="35" s="1"/>
  <c r="W107" i="35" s="1"/>
  <c r="X107" i="35" s="1"/>
  <c r="Y107" i="35" s="1"/>
  <c r="Z107" i="35" s="1"/>
  <c r="AA107" i="35" s="1"/>
  <c r="AB107" i="35" s="1"/>
  <c r="J107" i="35"/>
  <c r="K107" i="35" s="1"/>
  <c r="L107" i="35" s="1"/>
  <c r="M107" i="35" s="1"/>
  <c r="N107" i="35" s="1"/>
  <c r="O107" i="35" s="1"/>
  <c r="I107" i="35"/>
  <c r="J106" i="35"/>
  <c r="K106" i="35" s="1"/>
  <c r="L106" i="35" s="1"/>
  <c r="M106" i="35" s="1"/>
  <c r="N106" i="35" s="1"/>
  <c r="O106" i="35" s="1"/>
  <c r="P106" i="35" s="1"/>
  <c r="Q106" i="35" s="1"/>
  <c r="R106" i="35" s="1"/>
  <c r="S106" i="35" s="1"/>
  <c r="T106" i="35" s="1"/>
  <c r="U106" i="35" s="1"/>
  <c r="V106" i="35" s="1"/>
  <c r="W106" i="35" s="1"/>
  <c r="X106" i="35" s="1"/>
  <c r="Y106" i="35" s="1"/>
  <c r="Z106" i="35" s="1"/>
  <c r="AA106" i="35" s="1"/>
  <c r="AB106" i="35" s="1"/>
  <c r="I106" i="35"/>
  <c r="J105" i="35"/>
  <c r="I105" i="35"/>
  <c r="AB104" i="35"/>
  <c r="C103" i="35"/>
  <c r="J102" i="35"/>
  <c r="K102" i="35" s="1"/>
  <c r="L102" i="35" s="1"/>
  <c r="M102" i="35" s="1"/>
  <c r="N102" i="35" s="1"/>
  <c r="O102" i="35" s="1"/>
  <c r="P102" i="35" s="1"/>
  <c r="Q102" i="35" s="1"/>
  <c r="R102" i="35" s="1"/>
  <c r="S102" i="35" s="1"/>
  <c r="T102" i="35" s="1"/>
  <c r="U102" i="35" s="1"/>
  <c r="V102" i="35" s="1"/>
  <c r="W102" i="35" s="1"/>
  <c r="X102" i="35" s="1"/>
  <c r="Y102" i="35" s="1"/>
  <c r="Z102" i="35" s="1"/>
  <c r="AA102" i="35" s="1"/>
  <c r="AB102" i="35" s="1"/>
  <c r="I102" i="35"/>
  <c r="T101" i="35"/>
  <c r="U101" i="35" s="1"/>
  <c r="V101" i="35" s="1"/>
  <c r="W101" i="35" s="1"/>
  <c r="X101" i="35" s="1"/>
  <c r="Y101" i="35" s="1"/>
  <c r="Z101" i="35" s="1"/>
  <c r="AA101" i="35" s="1"/>
  <c r="AB101" i="35" s="1"/>
  <c r="K101" i="35"/>
  <c r="L101" i="35" s="1"/>
  <c r="M101" i="35" s="1"/>
  <c r="N101" i="35" s="1"/>
  <c r="O101" i="35" s="1"/>
  <c r="P101" i="35" s="1"/>
  <c r="Q101" i="35" s="1"/>
  <c r="R101" i="35" s="1"/>
  <c r="S101" i="35" s="1"/>
  <c r="J101" i="35"/>
  <c r="I101" i="35"/>
  <c r="P100" i="35"/>
  <c r="Q100" i="35" s="1"/>
  <c r="R100" i="35" s="1"/>
  <c r="S100" i="35" s="1"/>
  <c r="T100" i="35" s="1"/>
  <c r="U100" i="35" s="1"/>
  <c r="V100" i="35" s="1"/>
  <c r="W100" i="35" s="1"/>
  <c r="X100" i="35" s="1"/>
  <c r="Y100" i="35" s="1"/>
  <c r="Z100" i="35" s="1"/>
  <c r="AA100" i="35" s="1"/>
  <c r="AB100" i="35" s="1"/>
  <c r="O100" i="35"/>
  <c r="J100" i="35"/>
  <c r="K100" i="35" s="1"/>
  <c r="L100" i="35" s="1"/>
  <c r="M100" i="35" s="1"/>
  <c r="N100" i="35" s="1"/>
  <c r="I100" i="35"/>
  <c r="X99" i="35"/>
  <c r="Y99" i="35" s="1"/>
  <c r="Z99" i="35" s="1"/>
  <c r="AA99" i="35" s="1"/>
  <c r="AB99" i="35" s="1"/>
  <c r="M99" i="35"/>
  <c r="N99" i="35" s="1"/>
  <c r="O99" i="35" s="1"/>
  <c r="P99" i="35" s="1"/>
  <c r="Q99" i="35" s="1"/>
  <c r="R99" i="35" s="1"/>
  <c r="S99" i="35" s="1"/>
  <c r="T99" i="35" s="1"/>
  <c r="U99" i="35" s="1"/>
  <c r="V99" i="35" s="1"/>
  <c r="W99" i="35" s="1"/>
  <c r="L99" i="35"/>
  <c r="K99" i="35"/>
  <c r="J99" i="35"/>
  <c r="I99" i="35"/>
  <c r="K98" i="35"/>
  <c r="J98" i="35"/>
  <c r="I98" i="35"/>
  <c r="I103" i="35" s="1"/>
  <c r="P92" i="35"/>
  <c r="Q92" i="35" s="1"/>
  <c r="R92" i="35" s="1"/>
  <c r="S92" i="35" s="1"/>
  <c r="T92" i="35" s="1"/>
  <c r="U92" i="35" s="1"/>
  <c r="V92" i="35" s="1"/>
  <c r="W92" i="35" s="1"/>
  <c r="X92" i="35" s="1"/>
  <c r="Y92" i="35" s="1"/>
  <c r="Z92" i="35" s="1"/>
  <c r="AA92" i="35" s="1"/>
  <c r="AB92" i="35" s="1"/>
  <c r="L92" i="35"/>
  <c r="M92" i="35" s="1"/>
  <c r="N92" i="35" s="1"/>
  <c r="O92" i="35" s="1"/>
  <c r="J92" i="35"/>
  <c r="K92" i="35" s="1"/>
  <c r="I92" i="35"/>
  <c r="L91" i="35"/>
  <c r="M91" i="35" s="1"/>
  <c r="N91" i="35" s="1"/>
  <c r="O91" i="35" s="1"/>
  <c r="P91" i="35" s="1"/>
  <c r="Q91" i="35" s="1"/>
  <c r="R91" i="35" s="1"/>
  <c r="S91" i="35" s="1"/>
  <c r="T91" i="35" s="1"/>
  <c r="U91" i="35" s="1"/>
  <c r="V91" i="35" s="1"/>
  <c r="W91" i="35" s="1"/>
  <c r="X91" i="35" s="1"/>
  <c r="Y91" i="35" s="1"/>
  <c r="Z91" i="35" s="1"/>
  <c r="AA91" i="35" s="1"/>
  <c r="AB91" i="35" s="1"/>
  <c r="K91" i="35"/>
  <c r="J91" i="35"/>
  <c r="I91" i="35"/>
  <c r="Z89" i="35"/>
  <c r="AA89" i="35" s="1"/>
  <c r="AB89" i="35" s="1"/>
  <c r="I89" i="35"/>
  <c r="D89" i="35"/>
  <c r="J89" i="35" s="1"/>
  <c r="K89" i="35" s="1"/>
  <c r="L89" i="35" s="1"/>
  <c r="M89" i="35" s="1"/>
  <c r="N89" i="35" s="1"/>
  <c r="O89" i="35" s="1"/>
  <c r="P89" i="35" s="1"/>
  <c r="Q89" i="35" s="1"/>
  <c r="R89" i="35" s="1"/>
  <c r="S89" i="35" s="1"/>
  <c r="T89" i="35" s="1"/>
  <c r="U89" i="35" s="1"/>
  <c r="V89" i="35" s="1"/>
  <c r="W89" i="35" s="1"/>
  <c r="X89" i="35" s="1"/>
  <c r="Y89" i="35" s="1"/>
  <c r="J88" i="35"/>
  <c r="K88" i="35" s="1"/>
  <c r="L88" i="35" s="1"/>
  <c r="M88" i="35" s="1"/>
  <c r="N88" i="35" s="1"/>
  <c r="O88" i="35" s="1"/>
  <c r="P88" i="35" s="1"/>
  <c r="Q88" i="35" s="1"/>
  <c r="R88" i="35" s="1"/>
  <c r="S88" i="35" s="1"/>
  <c r="T88" i="35" s="1"/>
  <c r="U88" i="35" s="1"/>
  <c r="V88" i="35" s="1"/>
  <c r="W88" i="35" s="1"/>
  <c r="X88" i="35" s="1"/>
  <c r="Y88" i="35" s="1"/>
  <c r="Z88" i="35" s="1"/>
  <c r="AA88" i="35" s="1"/>
  <c r="AB88" i="35" s="1"/>
  <c r="I88" i="35"/>
  <c r="D88" i="35"/>
  <c r="C82" i="35"/>
  <c r="C60" i="35" s="1"/>
  <c r="N81" i="35"/>
  <c r="O81" i="35" s="1"/>
  <c r="P81" i="35" s="1"/>
  <c r="Q81" i="35" s="1"/>
  <c r="R81" i="35" s="1"/>
  <c r="S81" i="35" s="1"/>
  <c r="T81" i="35" s="1"/>
  <c r="U81" i="35" s="1"/>
  <c r="V81" i="35" s="1"/>
  <c r="W81" i="35" s="1"/>
  <c r="X81" i="35" s="1"/>
  <c r="Y81" i="35" s="1"/>
  <c r="Z81" i="35" s="1"/>
  <c r="AA81" i="35" s="1"/>
  <c r="AB81" i="35" s="1"/>
  <c r="L81" i="35"/>
  <c r="M81" i="35" s="1"/>
  <c r="K81" i="35"/>
  <c r="J81" i="35"/>
  <c r="I81" i="35"/>
  <c r="E81" i="35"/>
  <c r="E80" i="35"/>
  <c r="I79" i="35"/>
  <c r="E79" i="35"/>
  <c r="J78" i="35"/>
  <c r="I78" i="35"/>
  <c r="E78" i="35"/>
  <c r="F54" i="35"/>
  <c r="G53" i="35"/>
  <c r="G52" i="35"/>
  <c r="G51" i="35"/>
  <c r="G49" i="35"/>
  <c r="G48" i="35"/>
  <c r="G47" i="35"/>
  <c r="G46" i="35"/>
  <c r="G45" i="35"/>
  <c r="G44" i="35"/>
  <c r="G43" i="35"/>
  <c r="E42" i="35"/>
  <c r="G40" i="35"/>
  <c r="G39" i="35"/>
  <c r="G38" i="35"/>
  <c r="G37" i="35"/>
  <c r="G36" i="35"/>
  <c r="G35" i="35"/>
  <c r="E34" i="35"/>
  <c r="G33" i="35"/>
  <c r="G32" i="35"/>
  <c r="G31" i="35"/>
  <c r="E26" i="35"/>
  <c r="G25" i="35"/>
  <c r="G24" i="35"/>
  <c r="G23" i="35"/>
  <c r="G22" i="35"/>
  <c r="E22" i="35"/>
  <c r="G21" i="35"/>
  <c r="H20" i="35"/>
  <c r="F20" i="35"/>
  <c r="E20" i="35"/>
  <c r="G19" i="35"/>
  <c r="F19" i="35"/>
  <c r="E19" i="35"/>
  <c r="G18" i="35"/>
  <c r="N6" i="35"/>
  <c r="C133" i="35" s="1"/>
  <c r="L6" i="35"/>
  <c r="H6" i="35"/>
  <c r="U135" i="34"/>
  <c r="V135" i="34" s="1"/>
  <c r="W135" i="34" s="1"/>
  <c r="X135" i="34" s="1"/>
  <c r="Y135" i="34" s="1"/>
  <c r="Z135" i="34" s="1"/>
  <c r="AA135" i="34" s="1"/>
  <c r="AB135" i="34" s="1"/>
  <c r="K135" i="34"/>
  <c r="L135" i="34" s="1"/>
  <c r="M135" i="34" s="1"/>
  <c r="N135" i="34" s="1"/>
  <c r="O135" i="34" s="1"/>
  <c r="P135" i="34" s="1"/>
  <c r="Q135" i="34" s="1"/>
  <c r="R135" i="34" s="1"/>
  <c r="S135" i="34" s="1"/>
  <c r="T135" i="34" s="1"/>
  <c r="J135" i="34"/>
  <c r="I135" i="34"/>
  <c r="N132" i="34"/>
  <c r="O132" i="34" s="1"/>
  <c r="P132" i="34" s="1"/>
  <c r="Q132" i="34" s="1"/>
  <c r="R132" i="34" s="1"/>
  <c r="S132" i="34" s="1"/>
  <c r="T132" i="34" s="1"/>
  <c r="U132" i="34" s="1"/>
  <c r="V132" i="34" s="1"/>
  <c r="W132" i="34" s="1"/>
  <c r="X132" i="34" s="1"/>
  <c r="Y132" i="34" s="1"/>
  <c r="Z132" i="34" s="1"/>
  <c r="AA132" i="34" s="1"/>
  <c r="AB132" i="34" s="1"/>
  <c r="L132" i="34"/>
  <c r="M132" i="34" s="1"/>
  <c r="K132" i="34"/>
  <c r="J132" i="34"/>
  <c r="I132" i="34"/>
  <c r="AA123" i="34"/>
  <c r="AB123" i="34" s="1"/>
  <c r="W123" i="34"/>
  <c r="X123" i="34" s="1"/>
  <c r="Y123" i="34" s="1"/>
  <c r="Z123" i="34" s="1"/>
  <c r="N123" i="34"/>
  <c r="O123" i="34" s="1"/>
  <c r="P123" i="34" s="1"/>
  <c r="Q123" i="34" s="1"/>
  <c r="R123" i="34" s="1"/>
  <c r="S123" i="34" s="1"/>
  <c r="T123" i="34" s="1"/>
  <c r="U123" i="34" s="1"/>
  <c r="V123" i="34" s="1"/>
  <c r="J123" i="34"/>
  <c r="K123" i="34" s="1"/>
  <c r="L123" i="34" s="1"/>
  <c r="M123" i="34" s="1"/>
  <c r="I123" i="34"/>
  <c r="K122" i="34"/>
  <c r="L122" i="34" s="1"/>
  <c r="M122" i="34" s="1"/>
  <c r="N122" i="34" s="1"/>
  <c r="O122" i="34" s="1"/>
  <c r="P122" i="34" s="1"/>
  <c r="Q122" i="34" s="1"/>
  <c r="R122" i="34" s="1"/>
  <c r="S122" i="34" s="1"/>
  <c r="T122" i="34" s="1"/>
  <c r="U122" i="34" s="1"/>
  <c r="V122" i="34" s="1"/>
  <c r="W122" i="34" s="1"/>
  <c r="X122" i="34" s="1"/>
  <c r="Y122" i="34" s="1"/>
  <c r="Z122" i="34" s="1"/>
  <c r="AA122" i="34" s="1"/>
  <c r="AB122" i="34" s="1"/>
  <c r="J122" i="34"/>
  <c r="C122" i="34"/>
  <c r="I122" i="34" s="1"/>
  <c r="K121" i="34"/>
  <c r="L121" i="34" s="1"/>
  <c r="M121" i="34" s="1"/>
  <c r="N121" i="34" s="1"/>
  <c r="O121" i="34" s="1"/>
  <c r="P121" i="34" s="1"/>
  <c r="Q121" i="34" s="1"/>
  <c r="R121" i="34" s="1"/>
  <c r="S121" i="34" s="1"/>
  <c r="T121" i="34" s="1"/>
  <c r="U121" i="34" s="1"/>
  <c r="V121" i="34" s="1"/>
  <c r="W121" i="34" s="1"/>
  <c r="X121" i="34" s="1"/>
  <c r="Y121" i="34" s="1"/>
  <c r="Z121" i="34" s="1"/>
  <c r="AA121" i="34" s="1"/>
  <c r="AB121" i="34" s="1"/>
  <c r="J121" i="34"/>
  <c r="I121" i="34"/>
  <c r="C120" i="34"/>
  <c r="C119" i="34"/>
  <c r="C117" i="34"/>
  <c r="V116" i="34"/>
  <c r="W116" i="34" s="1"/>
  <c r="X116" i="34" s="1"/>
  <c r="Y116" i="34" s="1"/>
  <c r="Z116" i="34" s="1"/>
  <c r="AA116" i="34" s="1"/>
  <c r="AB116" i="34" s="1"/>
  <c r="M116" i="34"/>
  <c r="N116" i="34" s="1"/>
  <c r="O116" i="34" s="1"/>
  <c r="P116" i="34" s="1"/>
  <c r="Q116" i="34" s="1"/>
  <c r="R116" i="34" s="1"/>
  <c r="S116" i="34" s="1"/>
  <c r="T116" i="34" s="1"/>
  <c r="U116" i="34" s="1"/>
  <c r="K116" i="34"/>
  <c r="L116" i="34" s="1"/>
  <c r="J116" i="34"/>
  <c r="I116" i="34"/>
  <c r="M115" i="34"/>
  <c r="N115" i="34" s="1"/>
  <c r="O115" i="34" s="1"/>
  <c r="P115" i="34" s="1"/>
  <c r="Q115" i="34" s="1"/>
  <c r="R115" i="34" s="1"/>
  <c r="S115" i="34" s="1"/>
  <c r="T115" i="34" s="1"/>
  <c r="U115" i="34" s="1"/>
  <c r="V115" i="34" s="1"/>
  <c r="W115" i="34" s="1"/>
  <c r="X115" i="34" s="1"/>
  <c r="Y115" i="34" s="1"/>
  <c r="Z115" i="34" s="1"/>
  <c r="AA115" i="34" s="1"/>
  <c r="AB115" i="34" s="1"/>
  <c r="J115" i="34"/>
  <c r="K115" i="34" s="1"/>
  <c r="L115" i="34" s="1"/>
  <c r="I115" i="34"/>
  <c r="J114" i="34"/>
  <c r="K114" i="34" s="1"/>
  <c r="L114" i="34" s="1"/>
  <c r="M114" i="34" s="1"/>
  <c r="N114" i="34" s="1"/>
  <c r="O114" i="34" s="1"/>
  <c r="P114" i="34" s="1"/>
  <c r="Q114" i="34" s="1"/>
  <c r="R114" i="34" s="1"/>
  <c r="S114" i="34" s="1"/>
  <c r="T114" i="34" s="1"/>
  <c r="U114" i="34" s="1"/>
  <c r="V114" i="34" s="1"/>
  <c r="W114" i="34" s="1"/>
  <c r="X114" i="34" s="1"/>
  <c r="Y114" i="34" s="1"/>
  <c r="Z114" i="34" s="1"/>
  <c r="AA114" i="34" s="1"/>
  <c r="AB114" i="34" s="1"/>
  <c r="I114" i="34"/>
  <c r="M113" i="34"/>
  <c r="L113" i="34"/>
  <c r="J113" i="34"/>
  <c r="K113" i="34" s="1"/>
  <c r="I113" i="34"/>
  <c r="M110" i="34"/>
  <c r="N110" i="34" s="1"/>
  <c r="O110" i="34" s="1"/>
  <c r="P110" i="34" s="1"/>
  <c r="Q110" i="34" s="1"/>
  <c r="R110" i="34" s="1"/>
  <c r="S110" i="34" s="1"/>
  <c r="T110" i="34" s="1"/>
  <c r="U110" i="34" s="1"/>
  <c r="V110" i="34" s="1"/>
  <c r="W110" i="34" s="1"/>
  <c r="X110" i="34" s="1"/>
  <c r="Y110" i="34" s="1"/>
  <c r="Z110" i="34" s="1"/>
  <c r="AA110" i="34" s="1"/>
  <c r="AB110" i="34" s="1"/>
  <c r="K110" i="34"/>
  <c r="L110" i="34" s="1"/>
  <c r="J110" i="34"/>
  <c r="I110" i="34"/>
  <c r="Z108" i="34"/>
  <c r="AA108" i="34" s="1"/>
  <c r="AB108" i="34" s="1"/>
  <c r="W108" i="34"/>
  <c r="X108" i="34" s="1"/>
  <c r="Y108" i="34" s="1"/>
  <c r="R108" i="34"/>
  <c r="S108" i="34" s="1"/>
  <c r="T108" i="34" s="1"/>
  <c r="U108" i="34" s="1"/>
  <c r="V108" i="34" s="1"/>
  <c r="L108" i="34"/>
  <c r="M108" i="34" s="1"/>
  <c r="N108" i="34" s="1"/>
  <c r="O108" i="34" s="1"/>
  <c r="P108" i="34" s="1"/>
  <c r="Q108" i="34" s="1"/>
  <c r="J108" i="34"/>
  <c r="K108" i="34" s="1"/>
  <c r="I108" i="34"/>
  <c r="P107" i="34"/>
  <c r="Q107" i="34" s="1"/>
  <c r="R107" i="34" s="1"/>
  <c r="S107" i="34" s="1"/>
  <c r="T107" i="34" s="1"/>
  <c r="U107" i="34" s="1"/>
  <c r="V107" i="34" s="1"/>
  <c r="W107" i="34" s="1"/>
  <c r="X107" i="34" s="1"/>
  <c r="Y107" i="34" s="1"/>
  <c r="Z107" i="34" s="1"/>
  <c r="AA107" i="34" s="1"/>
  <c r="AB107" i="34" s="1"/>
  <c r="K107" i="34"/>
  <c r="L107" i="34" s="1"/>
  <c r="M107" i="34" s="1"/>
  <c r="N107" i="34" s="1"/>
  <c r="O107" i="34" s="1"/>
  <c r="J107" i="34"/>
  <c r="I107" i="34"/>
  <c r="J106" i="34"/>
  <c r="K106" i="34" s="1"/>
  <c r="L106" i="34" s="1"/>
  <c r="M106" i="34" s="1"/>
  <c r="N106" i="34" s="1"/>
  <c r="O106" i="34" s="1"/>
  <c r="P106" i="34" s="1"/>
  <c r="Q106" i="34" s="1"/>
  <c r="R106" i="34" s="1"/>
  <c r="S106" i="34" s="1"/>
  <c r="T106" i="34" s="1"/>
  <c r="U106" i="34" s="1"/>
  <c r="V106" i="34" s="1"/>
  <c r="W106" i="34" s="1"/>
  <c r="X106" i="34" s="1"/>
  <c r="Y106" i="34" s="1"/>
  <c r="Z106" i="34" s="1"/>
  <c r="AA106" i="34" s="1"/>
  <c r="AB106" i="34" s="1"/>
  <c r="I106" i="34"/>
  <c r="J105" i="34"/>
  <c r="I105" i="34"/>
  <c r="AB104" i="34"/>
  <c r="C103" i="34"/>
  <c r="J102" i="34"/>
  <c r="I102" i="34"/>
  <c r="N101" i="34"/>
  <c r="O101" i="34" s="1"/>
  <c r="P101" i="34" s="1"/>
  <c r="Q101" i="34" s="1"/>
  <c r="R101" i="34" s="1"/>
  <c r="S101" i="34" s="1"/>
  <c r="T101" i="34" s="1"/>
  <c r="U101" i="34" s="1"/>
  <c r="V101" i="34" s="1"/>
  <c r="W101" i="34" s="1"/>
  <c r="X101" i="34" s="1"/>
  <c r="Y101" i="34" s="1"/>
  <c r="Z101" i="34" s="1"/>
  <c r="AA101" i="34" s="1"/>
  <c r="AB101" i="34" s="1"/>
  <c r="L101" i="34"/>
  <c r="M101" i="34" s="1"/>
  <c r="J101" i="34"/>
  <c r="K101" i="34" s="1"/>
  <c r="I101" i="34"/>
  <c r="O100" i="34"/>
  <c r="P100" i="34" s="1"/>
  <c r="Q100" i="34" s="1"/>
  <c r="R100" i="34" s="1"/>
  <c r="S100" i="34" s="1"/>
  <c r="T100" i="34" s="1"/>
  <c r="U100" i="34" s="1"/>
  <c r="V100" i="34" s="1"/>
  <c r="W100" i="34" s="1"/>
  <c r="X100" i="34" s="1"/>
  <c r="Y100" i="34" s="1"/>
  <c r="Z100" i="34" s="1"/>
  <c r="AA100" i="34" s="1"/>
  <c r="AB100" i="34" s="1"/>
  <c r="L100" i="34"/>
  <c r="M100" i="34" s="1"/>
  <c r="N100" i="34" s="1"/>
  <c r="J100" i="34"/>
  <c r="K100" i="34" s="1"/>
  <c r="I100" i="34"/>
  <c r="L99" i="34"/>
  <c r="M99" i="34" s="1"/>
  <c r="N99" i="34" s="1"/>
  <c r="O99" i="34" s="1"/>
  <c r="P99" i="34" s="1"/>
  <c r="Q99" i="34" s="1"/>
  <c r="R99" i="34" s="1"/>
  <c r="S99" i="34" s="1"/>
  <c r="T99" i="34" s="1"/>
  <c r="U99" i="34" s="1"/>
  <c r="V99" i="34" s="1"/>
  <c r="W99" i="34" s="1"/>
  <c r="X99" i="34" s="1"/>
  <c r="Y99" i="34" s="1"/>
  <c r="Z99" i="34" s="1"/>
  <c r="AA99" i="34" s="1"/>
  <c r="AB99" i="34" s="1"/>
  <c r="K99" i="34"/>
  <c r="J99" i="34"/>
  <c r="I99" i="34"/>
  <c r="I103" i="34" s="1"/>
  <c r="L98" i="34"/>
  <c r="J98" i="34"/>
  <c r="K98" i="34" s="1"/>
  <c r="I98" i="34"/>
  <c r="M92" i="34"/>
  <c r="N92" i="34" s="1"/>
  <c r="O92" i="34" s="1"/>
  <c r="P92" i="34" s="1"/>
  <c r="Q92" i="34" s="1"/>
  <c r="R92" i="34" s="1"/>
  <c r="S92" i="34" s="1"/>
  <c r="T92" i="34" s="1"/>
  <c r="U92" i="34" s="1"/>
  <c r="V92" i="34" s="1"/>
  <c r="W92" i="34" s="1"/>
  <c r="X92" i="34" s="1"/>
  <c r="Y92" i="34" s="1"/>
  <c r="Z92" i="34" s="1"/>
  <c r="AA92" i="34" s="1"/>
  <c r="AB92" i="34" s="1"/>
  <c r="K92" i="34"/>
  <c r="L92" i="34" s="1"/>
  <c r="J92" i="34"/>
  <c r="I92" i="34"/>
  <c r="L91" i="34"/>
  <c r="M91" i="34" s="1"/>
  <c r="N91" i="34" s="1"/>
  <c r="O91" i="34" s="1"/>
  <c r="P91" i="34" s="1"/>
  <c r="Q91" i="34" s="1"/>
  <c r="R91" i="34" s="1"/>
  <c r="S91" i="34" s="1"/>
  <c r="T91" i="34" s="1"/>
  <c r="U91" i="34" s="1"/>
  <c r="V91" i="34" s="1"/>
  <c r="W91" i="34" s="1"/>
  <c r="X91" i="34" s="1"/>
  <c r="Y91" i="34" s="1"/>
  <c r="Z91" i="34" s="1"/>
  <c r="AA91" i="34" s="1"/>
  <c r="AB91" i="34" s="1"/>
  <c r="K91" i="34"/>
  <c r="J91" i="34"/>
  <c r="I91" i="34"/>
  <c r="D88" i="34"/>
  <c r="J88" i="34" s="1"/>
  <c r="K88" i="34" s="1"/>
  <c r="L88" i="34" s="1"/>
  <c r="M88" i="34" s="1"/>
  <c r="N88" i="34" s="1"/>
  <c r="O88" i="34" s="1"/>
  <c r="P88" i="34" s="1"/>
  <c r="Q88" i="34" s="1"/>
  <c r="R88" i="34" s="1"/>
  <c r="S88" i="34" s="1"/>
  <c r="T88" i="34" s="1"/>
  <c r="U88" i="34" s="1"/>
  <c r="V88" i="34" s="1"/>
  <c r="W88" i="34" s="1"/>
  <c r="X88" i="34" s="1"/>
  <c r="Y88" i="34" s="1"/>
  <c r="Z88" i="34" s="1"/>
  <c r="AA88" i="34" s="1"/>
  <c r="AB88" i="34" s="1"/>
  <c r="C82" i="34"/>
  <c r="E81" i="34"/>
  <c r="J81" i="34" s="1"/>
  <c r="K81" i="34" s="1"/>
  <c r="L81" i="34" s="1"/>
  <c r="M81" i="34" s="1"/>
  <c r="N81" i="34" s="1"/>
  <c r="O81" i="34" s="1"/>
  <c r="P81" i="34" s="1"/>
  <c r="Q81" i="34" s="1"/>
  <c r="R81" i="34" s="1"/>
  <c r="S81" i="34" s="1"/>
  <c r="T81" i="34" s="1"/>
  <c r="U81" i="34" s="1"/>
  <c r="V81" i="34" s="1"/>
  <c r="W81" i="34" s="1"/>
  <c r="X81" i="34" s="1"/>
  <c r="Y81" i="34" s="1"/>
  <c r="Z81" i="34" s="1"/>
  <c r="AA81" i="34" s="1"/>
  <c r="AB81" i="34" s="1"/>
  <c r="E80" i="34"/>
  <c r="S79" i="34"/>
  <c r="T79" i="34" s="1"/>
  <c r="U79" i="34" s="1"/>
  <c r="V79" i="34" s="1"/>
  <c r="W79" i="34" s="1"/>
  <c r="X79" i="34" s="1"/>
  <c r="Y79" i="34" s="1"/>
  <c r="Z79" i="34" s="1"/>
  <c r="AA79" i="34" s="1"/>
  <c r="AB79" i="34" s="1"/>
  <c r="O79" i="34"/>
  <c r="P79" i="34" s="1"/>
  <c r="Q79" i="34" s="1"/>
  <c r="R79" i="34" s="1"/>
  <c r="K79" i="34"/>
  <c r="L79" i="34" s="1"/>
  <c r="M79" i="34" s="1"/>
  <c r="N79" i="34" s="1"/>
  <c r="J79" i="34"/>
  <c r="I79" i="34"/>
  <c r="E79" i="34"/>
  <c r="E78" i="34"/>
  <c r="F54" i="34"/>
  <c r="G53" i="34"/>
  <c r="G52" i="34"/>
  <c r="G51" i="34"/>
  <c r="G49" i="34"/>
  <c r="G48" i="34"/>
  <c r="G47" i="34"/>
  <c r="G46" i="34"/>
  <c r="G45" i="34"/>
  <c r="G44" i="34"/>
  <c r="G43" i="34"/>
  <c r="E42" i="34"/>
  <c r="G40" i="34"/>
  <c r="G39" i="34"/>
  <c r="G38" i="34"/>
  <c r="G37" i="34"/>
  <c r="G36" i="34"/>
  <c r="G35" i="34"/>
  <c r="E34" i="34"/>
  <c r="G34" i="34" s="1"/>
  <c r="G33" i="34"/>
  <c r="G32" i="34"/>
  <c r="G31" i="34"/>
  <c r="G25" i="34"/>
  <c r="G24" i="34"/>
  <c r="G23" i="34"/>
  <c r="E22" i="34"/>
  <c r="G22" i="34" s="1"/>
  <c r="G21" i="34"/>
  <c r="H20" i="34"/>
  <c r="F20" i="34"/>
  <c r="E20" i="34"/>
  <c r="E19" i="34"/>
  <c r="G18" i="34"/>
  <c r="L6" i="34"/>
  <c r="N6" i="34" s="1"/>
  <c r="C133" i="34" s="1"/>
  <c r="H6" i="34"/>
  <c r="T135" i="33"/>
  <c r="U135" i="33" s="1"/>
  <c r="V135" i="33" s="1"/>
  <c r="W135" i="33" s="1"/>
  <c r="X135" i="33" s="1"/>
  <c r="Y135" i="33" s="1"/>
  <c r="Z135" i="33" s="1"/>
  <c r="AA135" i="33" s="1"/>
  <c r="AB135" i="33" s="1"/>
  <c r="Q135" i="33"/>
  <c r="R135" i="33" s="1"/>
  <c r="S135" i="33" s="1"/>
  <c r="J135" i="33"/>
  <c r="K135" i="33" s="1"/>
  <c r="L135" i="33" s="1"/>
  <c r="M135" i="33" s="1"/>
  <c r="N135" i="33" s="1"/>
  <c r="O135" i="33" s="1"/>
  <c r="P135" i="33" s="1"/>
  <c r="I135" i="33"/>
  <c r="P132" i="33"/>
  <c r="Q132" i="33" s="1"/>
  <c r="R132" i="33" s="1"/>
  <c r="S132" i="33" s="1"/>
  <c r="T132" i="33" s="1"/>
  <c r="U132" i="33" s="1"/>
  <c r="V132" i="33" s="1"/>
  <c r="W132" i="33" s="1"/>
  <c r="X132" i="33" s="1"/>
  <c r="Y132" i="33" s="1"/>
  <c r="Z132" i="33" s="1"/>
  <c r="AA132" i="33" s="1"/>
  <c r="AB132" i="33" s="1"/>
  <c r="O132" i="33"/>
  <c r="J132" i="33"/>
  <c r="K132" i="33" s="1"/>
  <c r="L132" i="33" s="1"/>
  <c r="M132" i="33" s="1"/>
  <c r="N132" i="33" s="1"/>
  <c r="I132" i="33"/>
  <c r="K123" i="33"/>
  <c r="L123" i="33" s="1"/>
  <c r="M123" i="33" s="1"/>
  <c r="N123" i="33" s="1"/>
  <c r="O123" i="33" s="1"/>
  <c r="P123" i="33" s="1"/>
  <c r="Q123" i="33" s="1"/>
  <c r="R123" i="33" s="1"/>
  <c r="S123" i="33" s="1"/>
  <c r="T123" i="33" s="1"/>
  <c r="U123" i="33" s="1"/>
  <c r="V123" i="33" s="1"/>
  <c r="W123" i="33" s="1"/>
  <c r="X123" i="33" s="1"/>
  <c r="Y123" i="33" s="1"/>
  <c r="Z123" i="33" s="1"/>
  <c r="AA123" i="33" s="1"/>
  <c r="AB123" i="33" s="1"/>
  <c r="J123" i="33"/>
  <c r="I123" i="33"/>
  <c r="C122" i="33"/>
  <c r="K121" i="33"/>
  <c r="L121" i="33" s="1"/>
  <c r="M121" i="33" s="1"/>
  <c r="N121" i="33" s="1"/>
  <c r="O121" i="33" s="1"/>
  <c r="P121" i="33" s="1"/>
  <c r="Q121" i="33" s="1"/>
  <c r="R121" i="33" s="1"/>
  <c r="S121" i="33" s="1"/>
  <c r="T121" i="33" s="1"/>
  <c r="U121" i="33" s="1"/>
  <c r="V121" i="33" s="1"/>
  <c r="W121" i="33" s="1"/>
  <c r="X121" i="33" s="1"/>
  <c r="Y121" i="33" s="1"/>
  <c r="Z121" i="33" s="1"/>
  <c r="AA121" i="33" s="1"/>
  <c r="AB121" i="33" s="1"/>
  <c r="J121" i="33"/>
  <c r="I121" i="33"/>
  <c r="C120" i="33"/>
  <c r="C119" i="33"/>
  <c r="J119" i="33" s="1"/>
  <c r="C117" i="33"/>
  <c r="P116" i="33"/>
  <c r="Q116" i="33" s="1"/>
  <c r="R116" i="33" s="1"/>
  <c r="S116" i="33" s="1"/>
  <c r="T116" i="33" s="1"/>
  <c r="U116" i="33" s="1"/>
  <c r="V116" i="33" s="1"/>
  <c r="W116" i="33" s="1"/>
  <c r="X116" i="33" s="1"/>
  <c r="Y116" i="33" s="1"/>
  <c r="Z116" i="33" s="1"/>
  <c r="AA116" i="33" s="1"/>
  <c r="AB116" i="33" s="1"/>
  <c r="N116" i="33"/>
  <c r="O116" i="33" s="1"/>
  <c r="M116" i="33"/>
  <c r="K116" i="33"/>
  <c r="L116" i="33" s="1"/>
  <c r="J116" i="33"/>
  <c r="I116" i="33"/>
  <c r="K115" i="33"/>
  <c r="L115" i="33" s="1"/>
  <c r="M115" i="33" s="1"/>
  <c r="N115" i="33" s="1"/>
  <c r="O115" i="33" s="1"/>
  <c r="P115" i="33" s="1"/>
  <c r="Q115" i="33" s="1"/>
  <c r="R115" i="33" s="1"/>
  <c r="S115" i="33" s="1"/>
  <c r="T115" i="33" s="1"/>
  <c r="U115" i="33" s="1"/>
  <c r="V115" i="33" s="1"/>
  <c r="W115" i="33" s="1"/>
  <c r="X115" i="33" s="1"/>
  <c r="Y115" i="33" s="1"/>
  <c r="Z115" i="33" s="1"/>
  <c r="AA115" i="33" s="1"/>
  <c r="AB115" i="33" s="1"/>
  <c r="J115" i="33"/>
  <c r="I115" i="33"/>
  <c r="I117" i="33" s="1"/>
  <c r="O114" i="33"/>
  <c r="P114" i="33" s="1"/>
  <c r="Q114" i="33" s="1"/>
  <c r="R114" i="33" s="1"/>
  <c r="S114" i="33" s="1"/>
  <c r="T114" i="33" s="1"/>
  <c r="U114" i="33" s="1"/>
  <c r="V114" i="33" s="1"/>
  <c r="W114" i="33" s="1"/>
  <c r="X114" i="33" s="1"/>
  <c r="Y114" i="33" s="1"/>
  <c r="Z114" i="33" s="1"/>
  <c r="AA114" i="33" s="1"/>
  <c r="AB114" i="33" s="1"/>
  <c r="M114" i="33"/>
  <c r="N114" i="33" s="1"/>
  <c r="K114" i="33"/>
  <c r="L114" i="33" s="1"/>
  <c r="J114" i="33"/>
  <c r="I114" i="33"/>
  <c r="J113" i="33"/>
  <c r="I113" i="33"/>
  <c r="L110" i="33"/>
  <c r="M110" i="33" s="1"/>
  <c r="N110" i="33" s="1"/>
  <c r="O110" i="33" s="1"/>
  <c r="P110" i="33" s="1"/>
  <c r="Q110" i="33" s="1"/>
  <c r="R110" i="33" s="1"/>
  <c r="S110" i="33" s="1"/>
  <c r="T110" i="33" s="1"/>
  <c r="U110" i="33" s="1"/>
  <c r="V110" i="33" s="1"/>
  <c r="W110" i="33" s="1"/>
  <c r="X110" i="33" s="1"/>
  <c r="Y110" i="33" s="1"/>
  <c r="Z110" i="33" s="1"/>
  <c r="AA110" i="33" s="1"/>
  <c r="AB110" i="33" s="1"/>
  <c r="K110" i="33"/>
  <c r="J110" i="33"/>
  <c r="I110" i="33"/>
  <c r="T108" i="33"/>
  <c r="U108" i="33" s="1"/>
  <c r="V108" i="33" s="1"/>
  <c r="W108" i="33" s="1"/>
  <c r="X108" i="33" s="1"/>
  <c r="Y108" i="33" s="1"/>
  <c r="Z108" i="33" s="1"/>
  <c r="AA108" i="33" s="1"/>
  <c r="AB108" i="33" s="1"/>
  <c r="J108" i="33"/>
  <c r="K108" i="33" s="1"/>
  <c r="L108" i="33" s="1"/>
  <c r="M108" i="33" s="1"/>
  <c r="N108" i="33" s="1"/>
  <c r="O108" i="33" s="1"/>
  <c r="P108" i="33" s="1"/>
  <c r="Q108" i="33" s="1"/>
  <c r="R108" i="33" s="1"/>
  <c r="S108" i="33" s="1"/>
  <c r="I108" i="33"/>
  <c r="K107" i="33"/>
  <c r="L107" i="33" s="1"/>
  <c r="M107" i="33" s="1"/>
  <c r="N107" i="33" s="1"/>
  <c r="O107" i="33" s="1"/>
  <c r="P107" i="33" s="1"/>
  <c r="Q107" i="33" s="1"/>
  <c r="R107" i="33" s="1"/>
  <c r="S107" i="33" s="1"/>
  <c r="T107" i="33" s="1"/>
  <c r="U107" i="33" s="1"/>
  <c r="V107" i="33" s="1"/>
  <c r="W107" i="33" s="1"/>
  <c r="X107" i="33" s="1"/>
  <c r="Y107" i="33" s="1"/>
  <c r="Z107" i="33" s="1"/>
  <c r="AA107" i="33" s="1"/>
  <c r="AB107" i="33" s="1"/>
  <c r="J107" i="33"/>
  <c r="I107" i="33"/>
  <c r="J106" i="33"/>
  <c r="K106" i="33" s="1"/>
  <c r="L106" i="33" s="1"/>
  <c r="M106" i="33" s="1"/>
  <c r="N106" i="33" s="1"/>
  <c r="O106" i="33" s="1"/>
  <c r="P106" i="33" s="1"/>
  <c r="Q106" i="33" s="1"/>
  <c r="R106" i="33" s="1"/>
  <c r="S106" i="33" s="1"/>
  <c r="T106" i="33" s="1"/>
  <c r="U106" i="33" s="1"/>
  <c r="V106" i="33" s="1"/>
  <c r="W106" i="33" s="1"/>
  <c r="X106" i="33" s="1"/>
  <c r="Y106" i="33" s="1"/>
  <c r="Z106" i="33" s="1"/>
  <c r="AA106" i="33" s="1"/>
  <c r="AB106" i="33" s="1"/>
  <c r="I106" i="33"/>
  <c r="J105" i="33"/>
  <c r="I105" i="33"/>
  <c r="AB104" i="33"/>
  <c r="C103" i="33"/>
  <c r="K102" i="33"/>
  <c r="L102" i="33" s="1"/>
  <c r="M102" i="33" s="1"/>
  <c r="N102" i="33" s="1"/>
  <c r="O102" i="33" s="1"/>
  <c r="P102" i="33" s="1"/>
  <c r="Q102" i="33" s="1"/>
  <c r="R102" i="33" s="1"/>
  <c r="S102" i="33" s="1"/>
  <c r="T102" i="33" s="1"/>
  <c r="U102" i="33" s="1"/>
  <c r="V102" i="33" s="1"/>
  <c r="W102" i="33" s="1"/>
  <c r="X102" i="33" s="1"/>
  <c r="Y102" i="33" s="1"/>
  <c r="Z102" i="33" s="1"/>
  <c r="AA102" i="33" s="1"/>
  <c r="AB102" i="33" s="1"/>
  <c r="J102" i="33"/>
  <c r="I102" i="33"/>
  <c r="V101" i="33"/>
  <c r="W101" i="33" s="1"/>
  <c r="X101" i="33" s="1"/>
  <c r="Y101" i="33" s="1"/>
  <c r="Z101" i="33" s="1"/>
  <c r="AA101" i="33" s="1"/>
  <c r="AB101" i="33" s="1"/>
  <c r="P101" i="33"/>
  <c r="Q101" i="33" s="1"/>
  <c r="R101" i="33" s="1"/>
  <c r="S101" i="33" s="1"/>
  <c r="T101" i="33" s="1"/>
  <c r="U101" i="33" s="1"/>
  <c r="J101" i="33"/>
  <c r="K101" i="33" s="1"/>
  <c r="L101" i="33" s="1"/>
  <c r="M101" i="33" s="1"/>
  <c r="N101" i="33" s="1"/>
  <c r="O101" i="33" s="1"/>
  <c r="I101" i="33"/>
  <c r="N100" i="33"/>
  <c r="O100" i="33" s="1"/>
  <c r="P100" i="33" s="1"/>
  <c r="Q100" i="33" s="1"/>
  <c r="R100" i="33" s="1"/>
  <c r="S100" i="33" s="1"/>
  <c r="T100" i="33" s="1"/>
  <c r="U100" i="33" s="1"/>
  <c r="V100" i="33" s="1"/>
  <c r="W100" i="33" s="1"/>
  <c r="X100" i="33" s="1"/>
  <c r="Y100" i="33" s="1"/>
  <c r="Z100" i="33" s="1"/>
  <c r="AA100" i="33" s="1"/>
  <c r="AB100" i="33" s="1"/>
  <c r="M100" i="33"/>
  <c r="K100" i="33"/>
  <c r="L100" i="33" s="1"/>
  <c r="J100" i="33"/>
  <c r="I100" i="33"/>
  <c r="N99" i="33"/>
  <c r="O99" i="33" s="1"/>
  <c r="P99" i="33" s="1"/>
  <c r="Q99" i="33" s="1"/>
  <c r="R99" i="33" s="1"/>
  <c r="S99" i="33" s="1"/>
  <c r="T99" i="33" s="1"/>
  <c r="U99" i="33" s="1"/>
  <c r="V99" i="33" s="1"/>
  <c r="W99" i="33" s="1"/>
  <c r="X99" i="33" s="1"/>
  <c r="Y99" i="33" s="1"/>
  <c r="Z99" i="33" s="1"/>
  <c r="AA99" i="33" s="1"/>
  <c r="AB99" i="33" s="1"/>
  <c r="J99" i="33"/>
  <c r="K99" i="33" s="1"/>
  <c r="L99" i="33" s="1"/>
  <c r="M99" i="33" s="1"/>
  <c r="I99" i="33"/>
  <c r="I103" i="33" s="1"/>
  <c r="J98" i="33"/>
  <c r="I98" i="33"/>
  <c r="K92" i="33"/>
  <c r="L92" i="33" s="1"/>
  <c r="M92" i="33" s="1"/>
  <c r="N92" i="33" s="1"/>
  <c r="O92" i="33" s="1"/>
  <c r="P92" i="33" s="1"/>
  <c r="Q92" i="33" s="1"/>
  <c r="R92" i="33" s="1"/>
  <c r="S92" i="33" s="1"/>
  <c r="T92" i="33" s="1"/>
  <c r="U92" i="33" s="1"/>
  <c r="V92" i="33" s="1"/>
  <c r="W92" i="33" s="1"/>
  <c r="X92" i="33" s="1"/>
  <c r="Y92" i="33" s="1"/>
  <c r="Z92" i="33" s="1"/>
  <c r="AA92" i="33" s="1"/>
  <c r="AB92" i="33" s="1"/>
  <c r="J92" i="33"/>
  <c r="I92" i="33"/>
  <c r="P91" i="33"/>
  <c r="Q91" i="33" s="1"/>
  <c r="R91" i="33" s="1"/>
  <c r="S91" i="33" s="1"/>
  <c r="T91" i="33" s="1"/>
  <c r="U91" i="33" s="1"/>
  <c r="V91" i="33" s="1"/>
  <c r="W91" i="33" s="1"/>
  <c r="X91" i="33" s="1"/>
  <c r="Y91" i="33" s="1"/>
  <c r="Z91" i="33" s="1"/>
  <c r="AA91" i="33" s="1"/>
  <c r="AB91" i="33" s="1"/>
  <c r="K91" i="33"/>
  <c r="L91" i="33" s="1"/>
  <c r="M91" i="33" s="1"/>
  <c r="N91" i="33" s="1"/>
  <c r="O91" i="33" s="1"/>
  <c r="J91" i="33"/>
  <c r="I91" i="33"/>
  <c r="I89" i="33"/>
  <c r="D89" i="33"/>
  <c r="J89" i="33" s="1"/>
  <c r="K89" i="33" s="1"/>
  <c r="L89" i="33" s="1"/>
  <c r="M89" i="33" s="1"/>
  <c r="N89" i="33" s="1"/>
  <c r="O89" i="33" s="1"/>
  <c r="P89" i="33" s="1"/>
  <c r="Q89" i="33" s="1"/>
  <c r="R89" i="33" s="1"/>
  <c r="S89" i="33" s="1"/>
  <c r="T89" i="33" s="1"/>
  <c r="U89" i="33" s="1"/>
  <c r="V89" i="33" s="1"/>
  <c r="W89" i="33" s="1"/>
  <c r="X89" i="33" s="1"/>
  <c r="Y89" i="33" s="1"/>
  <c r="Z89" i="33" s="1"/>
  <c r="AA89" i="33" s="1"/>
  <c r="AB89" i="33" s="1"/>
  <c r="O88" i="33"/>
  <c r="P88" i="33" s="1"/>
  <c r="Q88" i="33" s="1"/>
  <c r="R88" i="33" s="1"/>
  <c r="S88" i="33" s="1"/>
  <c r="T88" i="33" s="1"/>
  <c r="U88" i="33" s="1"/>
  <c r="V88" i="33" s="1"/>
  <c r="W88" i="33" s="1"/>
  <c r="X88" i="33" s="1"/>
  <c r="Y88" i="33" s="1"/>
  <c r="Z88" i="33" s="1"/>
  <c r="AA88" i="33" s="1"/>
  <c r="AB88" i="33" s="1"/>
  <c r="N88" i="33"/>
  <c r="M88" i="33"/>
  <c r="I88" i="33"/>
  <c r="D88" i="33"/>
  <c r="J88" i="33" s="1"/>
  <c r="K88" i="33" s="1"/>
  <c r="L88" i="33" s="1"/>
  <c r="C82" i="33"/>
  <c r="E81" i="33"/>
  <c r="W80" i="33"/>
  <c r="X80" i="33" s="1"/>
  <c r="Y80" i="33" s="1"/>
  <c r="Z80" i="33" s="1"/>
  <c r="AA80" i="33" s="1"/>
  <c r="AB80" i="33" s="1"/>
  <c r="J80" i="33"/>
  <c r="K80" i="33" s="1"/>
  <c r="L80" i="33" s="1"/>
  <c r="M80" i="33" s="1"/>
  <c r="N80" i="33" s="1"/>
  <c r="O80" i="33" s="1"/>
  <c r="P80" i="33" s="1"/>
  <c r="Q80" i="33" s="1"/>
  <c r="R80" i="33" s="1"/>
  <c r="S80" i="33" s="1"/>
  <c r="T80" i="33" s="1"/>
  <c r="U80" i="33" s="1"/>
  <c r="V80" i="33" s="1"/>
  <c r="E80" i="33"/>
  <c r="I80" i="33" s="1"/>
  <c r="J79" i="33"/>
  <c r="K79" i="33" s="1"/>
  <c r="L79" i="33" s="1"/>
  <c r="M79" i="33" s="1"/>
  <c r="N79" i="33" s="1"/>
  <c r="O79" i="33" s="1"/>
  <c r="P79" i="33" s="1"/>
  <c r="Q79" i="33" s="1"/>
  <c r="R79" i="33" s="1"/>
  <c r="S79" i="33" s="1"/>
  <c r="T79" i="33" s="1"/>
  <c r="U79" i="33" s="1"/>
  <c r="V79" i="33" s="1"/>
  <c r="W79" i="33" s="1"/>
  <c r="X79" i="33" s="1"/>
  <c r="Y79" i="33" s="1"/>
  <c r="Z79" i="33" s="1"/>
  <c r="AA79" i="33" s="1"/>
  <c r="AB79" i="33" s="1"/>
  <c r="I79" i="33"/>
  <c r="E79" i="33"/>
  <c r="E78" i="33"/>
  <c r="C60" i="33"/>
  <c r="F54" i="33"/>
  <c r="E54" i="33"/>
  <c r="G11" i="33" s="1"/>
  <c r="G53" i="33"/>
  <c r="G52" i="33"/>
  <c r="G51" i="33"/>
  <c r="G50" i="33"/>
  <c r="E50" i="33"/>
  <c r="G49" i="33"/>
  <c r="G48" i="33"/>
  <c r="G47" i="33"/>
  <c r="G46" i="33"/>
  <c r="G45" i="33"/>
  <c r="G44" i="33"/>
  <c r="G43" i="33"/>
  <c r="G42" i="33"/>
  <c r="E42" i="33"/>
  <c r="G40" i="33"/>
  <c r="G39" i="33"/>
  <c r="G38" i="33"/>
  <c r="G37" i="33"/>
  <c r="G36" i="33"/>
  <c r="G35" i="33"/>
  <c r="G34" i="33"/>
  <c r="E34" i="33"/>
  <c r="G33" i="33"/>
  <c r="G32" i="33"/>
  <c r="G31" i="33"/>
  <c r="G25" i="33"/>
  <c r="G24" i="33"/>
  <c r="G23" i="33"/>
  <c r="E22" i="33"/>
  <c r="G22" i="33" s="1"/>
  <c r="G21" i="33"/>
  <c r="H20" i="33"/>
  <c r="G20" i="33"/>
  <c r="F20" i="33"/>
  <c r="E20" i="33"/>
  <c r="F19" i="33"/>
  <c r="F26" i="33" s="1"/>
  <c r="F55" i="33" s="1"/>
  <c r="E19" i="33"/>
  <c r="G18" i="33"/>
  <c r="N6" i="33"/>
  <c r="C133" i="33" s="1"/>
  <c r="L6" i="33"/>
  <c r="H6" i="33"/>
  <c r="F6" i="33"/>
  <c r="C134" i="33" s="1"/>
  <c r="L153" i="32"/>
  <c r="K153" i="32"/>
  <c r="J153" i="32"/>
  <c r="I153" i="32"/>
  <c r="H153" i="32"/>
  <c r="G153" i="32"/>
  <c r="F153" i="32"/>
  <c r="S135" i="32"/>
  <c r="T135" i="32" s="1"/>
  <c r="U135" i="32" s="1"/>
  <c r="V135" i="32" s="1"/>
  <c r="W135" i="32" s="1"/>
  <c r="X135" i="32" s="1"/>
  <c r="Y135" i="32" s="1"/>
  <c r="Z135" i="32" s="1"/>
  <c r="AA135" i="32" s="1"/>
  <c r="AB135" i="32" s="1"/>
  <c r="Q135" i="32"/>
  <c r="R135" i="32" s="1"/>
  <c r="O135" i="32"/>
  <c r="P135" i="32" s="1"/>
  <c r="K135" i="32"/>
  <c r="L135" i="32" s="1"/>
  <c r="M135" i="32" s="1"/>
  <c r="N135" i="32" s="1"/>
  <c r="J135" i="32"/>
  <c r="I135" i="32"/>
  <c r="C133" i="32"/>
  <c r="J132" i="32"/>
  <c r="K132" i="32" s="1"/>
  <c r="L132" i="32" s="1"/>
  <c r="M132" i="32" s="1"/>
  <c r="N132" i="32" s="1"/>
  <c r="O132" i="32" s="1"/>
  <c r="P132" i="32" s="1"/>
  <c r="Q132" i="32" s="1"/>
  <c r="R132" i="32" s="1"/>
  <c r="S132" i="32" s="1"/>
  <c r="T132" i="32" s="1"/>
  <c r="U132" i="32" s="1"/>
  <c r="V132" i="32" s="1"/>
  <c r="W132" i="32" s="1"/>
  <c r="X132" i="32" s="1"/>
  <c r="Y132" i="32" s="1"/>
  <c r="Z132" i="32" s="1"/>
  <c r="AA132" i="32" s="1"/>
  <c r="AB132" i="32" s="1"/>
  <c r="I132" i="32"/>
  <c r="J123" i="32"/>
  <c r="K123" i="32" s="1"/>
  <c r="L123" i="32" s="1"/>
  <c r="M123" i="32" s="1"/>
  <c r="N123" i="32" s="1"/>
  <c r="O123" i="32" s="1"/>
  <c r="P123" i="32" s="1"/>
  <c r="Q123" i="32" s="1"/>
  <c r="R123" i="32" s="1"/>
  <c r="S123" i="32" s="1"/>
  <c r="T123" i="32" s="1"/>
  <c r="U123" i="32" s="1"/>
  <c r="V123" i="32" s="1"/>
  <c r="W123" i="32" s="1"/>
  <c r="X123" i="32" s="1"/>
  <c r="Y123" i="32" s="1"/>
  <c r="Z123" i="32" s="1"/>
  <c r="AA123" i="32" s="1"/>
  <c r="AB123" i="32" s="1"/>
  <c r="I123" i="32"/>
  <c r="U122" i="32"/>
  <c r="V122" i="32" s="1"/>
  <c r="W122" i="32" s="1"/>
  <c r="X122" i="32" s="1"/>
  <c r="Y122" i="32" s="1"/>
  <c r="Z122" i="32" s="1"/>
  <c r="AA122" i="32" s="1"/>
  <c r="AB122" i="32" s="1"/>
  <c r="Q122" i="32"/>
  <c r="R122" i="32" s="1"/>
  <c r="S122" i="32" s="1"/>
  <c r="T122" i="32" s="1"/>
  <c r="P122" i="32"/>
  <c r="C122" i="32"/>
  <c r="J122" i="32" s="1"/>
  <c r="K122" i="32" s="1"/>
  <c r="L122" i="32" s="1"/>
  <c r="M122" i="32" s="1"/>
  <c r="N122" i="32" s="1"/>
  <c r="O122" i="32" s="1"/>
  <c r="J121" i="32"/>
  <c r="K121" i="32" s="1"/>
  <c r="L121" i="32" s="1"/>
  <c r="M121" i="32" s="1"/>
  <c r="N121" i="32" s="1"/>
  <c r="O121" i="32" s="1"/>
  <c r="P121" i="32" s="1"/>
  <c r="Q121" i="32" s="1"/>
  <c r="R121" i="32" s="1"/>
  <c r="S121" i="32" s="1"/>
  <c r="T121" i="32" s="1"/>
  <c r="U121" i="32" s="1"/>
  <c r="V121" i="32" s="1"/>
  <c r="W121" i="32" s="1"/>
  <c r="X121" i="32" s="1"/>
  <c r="Y121" i="32" s="1"/>
  <c r="Z121" i="32" s="1"/>
  <c r="AA121" i="32" s="1"/>
  <c r="AB121" i="32" s="1"/>
  <c r="I121" i="32"/>
  <c r="C120" i="32"/>
  <c r="J119" i="32"/>
  <c r="I119" i="32"/>
  <c r="C119" i="32"/>
  <c r="I117" i="32"/>
  <c r="C117" i="32"/>
  <c r="K116" i="32"/>
  <c r="L116" i="32" s="1"/>
  <c r="M116" i="32" s="1"/>
  <c r="N116" i="32" s="1"/>
  <c r="O116" i="32" s="1"/>
  <c r="P116" i="32" s="1"/>
  <c r="Q116" i="32" s="1"/>
  <c r="R116" i="32" s="1"/>
  <c r="S116" i="32" s="1"/>
  <c r="T116" i="32" s="1"/>
  <c r="U116" i="32" s="1"/>
  <c r="V116" i="32" s="1"/>
  <c r="W116" i="32" s="1"/>
  <c r="X116" i="32" s="1"/>
  <c r="Y116" i="32" s="1"/>
  <c r="Z116" i="32" s="1"/>
  <c r="AA116" i="32" s="1"/>
  <c r="AB116" i="32" s="1"/>
  <c r="J116" i="32"/>
  <c r="I116" i="32"/>
  <c r="J115" i="32"/>
  <c r="K115" i="32" s="1"/>
  <c r="L115" i="32" s="1"/>
  <c r="M115" i="32" s="1"/>
  <c r="N115" i="32" s="1"/>
  <c r="O115" i="32" s="1"/>
  <c r="P115" i="32" s="1"/>
  <c r="Q115" i="32" s="1"/>
  <c r="R115" i="32" s="1"/>
  <c r="S115" i="32" s="1"/>
  <c r="T115" i="32" s="1"/>
  <c r="U115" i="32" s="1"/>
  <c r="V115" i="32" s="1"/>
  <c r="W115" i="32" s="1"/>
  <c r="X115" i="32" s="1"/>
  <c r="Y115" i="32" s="1"/>
  <c r="Z115" i="32" s="1"/>
  <c r="AA115" i="32" s="1"/>
  <c r="AB115" i="32" s="1"/>
  <c r="I115" i="32"/>
  <c r="X114" i="32"/>
  <c r="Y114" i="32" s="1"/>
  <c r="Z114" i="32" s="1"/>
  <c r="AA114" i="32" s="1"/>
  <c r="AB114" i="32" s="1"/>
  <c r="L114" i="32"/>
  <c r="M114" i="32" s="1"/>
  <c r="N114" i="32" s="1"/>
  <c r="O114" i="32" s="1"/>
  <c r="P114" i="32" s="1"/>
  <c r="Q114" i="32" s="1"/>
  <c r="R114" i="32" s="1"/>
  <c r="S114" i="32" s="1"/>
  <c r="T114" i="32" s="1"/>
  <c r="U114" i="32" s="1"/>
  <c r="V114" i="32" s="1"/>
  <c r="W114" i="32" s="1"/>
  <c r="K114" i="32"/>
  <c r="J114" i="32"/>
  <c r="I114" i="32"/>
  <c r="J113" i="32"/>
  <c r="I113" i="32"/>
  <c r="T110" i="32"/>
  <c r="U110" i="32" s="1"/>
  <c r="V110" i="32" s="1"/>
  <c r="W110" i="32" s="1"/>
  <c r="X110" i="32" s="1"/>
  <c r="Y110" i="32" s="1"/>
  <c r="Z110" i="32" s="1"/>
  <c r="AA110" i="32" s="1"/>
  <c r="AB110" i="32" s="1"/>
  <c r="L110" i="32"/>
  <c r="M110" i="32" s="1"/>
  <c r="N110" i="32" s="1"/>
  <c r="O110" i="32" s="1"/>
  <c r="P110" i="32" s="1"/>
  <c r="Q110" i="32" s="1"/>
  <c r="R110" i="32" s="1"/>
  <c r="S110" i="32" s="1"/>
  <c r="J110" i="32"/>
  <c r="K110" i="32" s="1"/>
  <c r="I110" i="32"/>
  <c r="Z108" i="32"/>
  <c r="AA108" i="32" s="1"/>
  <c r="AB108" i="32" s="1"/>
  <c r="U108" i="32"/>
  <c r="V108" i="32" s="1"/>
  <c r="W108" i="32" s="1"/>
  <c r="X108" i="32" s="1"/>
  <c r="Y108" i="32" s="1"/>
  <c r="N108" i="32"/>
  <c r="O108" i="32" s="1"/>
  <c r="P108" i="32" s="1"/>
  <c r="Q108" i="32" s="1"/>
  <c r="R108" i="32" s="1"/>
  <c r="S108" i="32" s="1"/>
  <c r="T108" i="32" s="1"/>
  <c r="K108" i="32"/>
  <c r="L108" i="32" s="1"/>
  <c r="M108" i="32" s="1"/>
  <c r="J108" i="32"/>
  <c r="I108" i="32"/>
  <c r="J107" i="32"/>
  <c r="K107" i="32" s="1"/>
  <c r="L107" i="32" s="1"/>
  <c r="M107" i="32" s="1"/>
  <c r="N107" i="32" s="1"/>
  <c r="O107" i="32" s="1"/>
  <c r="P107" i="32" s="1"/>
  <c r="Q107" i="32" s="1"/>
  <c r="R107" i="32" s="1"/>
  <c r="S107" i="32" s="1"/>
  <c r="T107" i="32" s="1"/>
  <c r="U107" i="32" s="1"/>
  <c r="V107" i="32" s="1"/>
  <c r="W107" i="32" s="1"/>
  <c r="X107" i="32" s="1"/>
  <c r="Y107" i="32" s="1"/>
  <c r="Z107" i="32" s="1"/>
  <c r="AA107" i="32" s="1"/>
  <c r="AB107" i="32" s="1"/>
  <c r="I107" i="32"/>
  <c r="J106" i="32"/>
  <c r="K106" i="32" s="1"/>
  <c r="L106" i="32" s="1"/>
  <c r="M106" i="32" s="1"/>
  <c r="N106" i="32" s="1"/>
  <c r="O106" i="32" s="1"/>
  <c r="P106" i="32" s="1"/>
  <c r="Q106" i="32" s="1"/>
  <c r="R106" i="32" s="1"/>
  <c r="S106" i="32" s="1"/>
  <c r="T106" i="32" s="1"/>
  <c r="U106" i="32" s="1"/>
  <c r="V106" i="32" s="1"/>
  <c r="W106" i="32" s="1"/>
  <c r="X106" i="32" s="1"/>
  <c r="Y106" i="32" s="1"/>
  <c r="Z106" i="32" s="1"/>
  <c r="AA106" i="32" s="1"/>
  <c r="AB106" i="32" s="1"/>
  <c r="I106" i="32"/>
  <c r="J105" i="32"/>
  <c r="I105" i="32"/>
  <c r="AB104" i="32"/>
  <c r="C103" i="32"/>
  <c r="K102" i="32"/>
  <c r="L102" i="32" s="1"/>
  <c r="M102" i="32" s="1"/>
  <c r="N102" i="32" s="1"/>
  <c r="O102" i="32" s="1"/>
  <c r="P102" i="32" s="1"/>
  <c r="Q102" i="32" s="1"/>
  <c r="R102" i="32" s="1"/>
  <c r="S102" i="32" s="1"/>
  <c r="T102" i="32" s="1"/>
  <c r="U102" i="32" s="1"/>
  <c r="V102" i="32" s="1"/>
  <c r="W102" i="32" s="1"/>
  <c r="X102" i="32" s="1"/>
  <c r="Y102" i="32" s="1"/>
  <c r="Z102" i="32" s="1"/>
  <c r="AA102" i="32" s="1"/>
  <c r="AB102" i="32" s="1"/>
  <c r="J102" i="32"/>
  <c r="I102" i="32"/>
  <c r="K101" i="32"/>
  <c r="L101" i="32" s="1"/>
  <c r="M101" i="32" s="1"/>
  <c r="N101" i="32" s="1"/>
  <c r="O101" i="32" s="1"/>
  <c r="P101" i="32" s="1"/>
  <c r="Q101" i="32" s="1"/>
  <c r="R101" i="32" s="1"/>
  <c r="S101" i="32" s="1"/>
  <c r="T101" i="32" s="1"/>
  <c r="U101" i="32" s="1"/>
  <c r="V101" i="32" s="1"/>
  <c r="W101" i="32" s="1"/>
  <c r="X101" i="32" s="1"/>
  <c r="Y101" i="32" s="1"/>
  <c r="Z101" i="32" s="1"/>
  <c r="AA101" i="32" s="1"/>
  <c r="AB101" i="32" s="1"/>
  <c r="J101" i="32"/>
  <c r="I101" i="32"/>
  <c r="AA100" i="32"/>
  <c r="AB100" i="32" s="1"/>
  <c r="K100" i="32"/>
  <c r="L100" i="32" s="1"/>
  <c r="M100" i="32" s="1"/>
  <c r="N100" i="32" s="1"/>
  <c r="O100" i="32" s="1"/>
  <c r="P100" i="32" s="1"/>
  <c r="Q100" i="32" s="1"/>
  <c r="R100" i="32" s="1"/>
  <c r="S100" i="32" s="1"/>
  <c r="T100" i="32" s="1"/>
  <c r="U100" i="32" s="1"/>
  <c r="V100" i="32" s="1"/>
  <c r="W100" i="32" s="1"/>
  <c r="X100" i="32" s="1"/>
  <c r="Y100" i="32" s="1"/>
  <c r="Z100" i="32" s="1"/>
  <c r="J100" i="32"/>
  <c r="I100" i="32"/>
  <c r="W99" i="32"/>
  <c r="X99" i="32" s="1"/>
  <c r="Y99" i="32" s="1"/>
  <c r="Z99" i="32" s="1"/>
  <c r="AA99" i="32" s="1"/>
  <c r="AB99" i="32" s="1"/>
  <c r="P99" i="32"/>
  <c r="Q99" i="32" s="1"/>
  <c r="R99" i="32" s="1"/>
  <c r="S99" i="32" s="1"/>
  <c r="T99" i="32" s="1"/>
  <c r="U99" i="32" s="1"/>
  <c r="V99" i="32" s="1"/>
  <c r="O99" i="32"/>
  <c r="N99" i="32"/>
  <c r="K99" i="32"/>
  <c r="L99" i="32" s="1"/>
  <c r="M99" i="32" s="1"/>
  <c r="J99" i="32"/>
  <c r="I99" i="32"/>
  <c r="K98" i="32"/>
  <c r="L98" i="32" s="1"/>
  <c r="J98" i="32"/>
  <c r="J103" i="32" s="1"/>
  <c r="I98" i="32"/>
  <c r="L92" i="32"/>
  <c r="M92" i="32" s="1"/>
  <c r="N92" i="32" s="1"/>
  <c r="O92" i="32" s="1"/>
  <c r="P92" i="32" s="1"/>
  <c r="Q92" i="32" s="1"/>
  <c r="R92" i="32" s="1"/>
  <c r="S92" i="32" s="1"/>
  <c r="T92" i="32" s="1"/>
  <c r="U92" i="32" s="1"/>
  <c r="V92" i="32" s="1"/>
  <c r="W92" i="32" s="1"/>
  <c r="X92" i="32" s="1"/>
  <c r="Y92" i="32" s="1"/>
  <c r="Z92" i="32" s="1"/>
  <c r="AA92" i="32" s="1"/>
  <c r="AB92" i="32" s="1"/>
  <c r="J92" i="32"/>
  <c r="K92" i="32" s="1"/>
  <c r="I92" i="32"/>
  <c r="L91" i="32"/>
  <c r="M91" i="32" s="1"/>
  <c r="N91" i="32" s="1"/>
  <c r="O91" i="32" s="1"/>
  <c r="P91" i="32" s="1"/>
  <c r="Q91" i="32" s="1"/>
  <c r="R91" i="32" s="1"/>
  <c r="S91" i="32" s="1"/>
  <c r="T91" i="32" s="1"/>
  <c r="U91" i="32" s="1"/>
  <c r="V91" i="32" s="1"/>
  <c r="W91" i="32" s="1"/>
  <c r="X91" i="32" s="1"/>
  <c r="Y91" i="32" s="1"/>
  <c r="Z91" i="32" s="1"/>
  <c r="AA91" i="32" s="1"/>
  <c r="AB91" i="32" s="1"/>
  <c r="J91" i="32"/>
  <c r="K91" i="32" s="1"/>
  <c r="I91" i="32"/>
  <c r="D89" i="32"/>
  <c r="L88" i="32"/>
  <c r="M88" i="32" s="1"/>
  <c r="N88" i="32" s="1"/>
  <c r="O88" i="32" s="1"/>
  <c r="P88" i="32" s="1"/>
  <c r="Q88" i="32" s="1"/>
  <c r="R88" i="32" s="1"/>
  <c r="S88" i="32" s="1"/>
  <c r="T88" i="32" s="1"/>
  <c r="U88" i="32" s="1"/>
  <c r="V88" i="32" s="1"/>
  <c r="W88" i="32" s="1"/>
  <c r="X88" i="32" s="1"/>
  <c r="Y88" i="32" s="1"/>
  <c r="Z88" i="32" s="1"/>
  <c r="AA88" i="32" s="1"/>
  <c r="AB88" i="32" s="1"/>
  <c r="K88" i="32"/>
  <c r="J88" i="32"/>
  <c r="D88" i="32"/>
  <c r="I88" i="32" s="1"/>
  <c r="E82" i="32"/>
  <c r="D87" i="32" s="1"/>
  <c r="C82" i="32"/>
  <c r="C60" i="32" s="1"/>
  <c r="R81" i="32"/>
  <c r="S81" i="32" s="1"/>
  <c r="T81" i="32" s="1"/>
  <c r="U81" i="32" s="1"/>
  <c r="V81" i="32" s="1"/>
  <c r="W81" i="32" s="1"/>
  <c r="X81" i="32" s="1"/>
  <c r="Y81" i="32" s="1"/>
  <c r="Z81" i="32" s="1"/>
  <c r="AA81" i="32" s="1"/>
  <c r="AB81" i="32" s="1"/>
  <c r="J81" i="32"/>
  <c r="K81" i="32" s="1"/>
  <c r="L81" i="32" s="1"/>
  <c r="M81" i="32" s="1"/>
  <c r="N81" i="32" s="1"/>
  <c r="O81" i="32" s="1"/>
  <c r="P81" i="32" s="1"/>
  <c r="Q81" i="32" s="1"/>
  <c r="E81" i="32"/>
  <c r="I81" i="32" s="1"/>
  <c r="E80" i="32"/>
  <c r="I80" i="32" s="1"/>
  <c r="O79" i="32"/>
  <c r="P79" i="32" s="1"/>
  <c r="Q79" i="32" s="1"/>
  <c r="R79" i="32" s="1"/>
  <c r="S79" i="32" s="1"/>
  <c r="T79" i="32" s="1"/>
  <c r="U79" i="32" s="1"/>
  <c r="V79" i="32" s="1"/>
  <c r="W79" i="32" s="1"/>
  <c r="X79" i="32" s="1"/>
  <c r="Y79" i="32" s="1"/>
  <c r="Z79" i="32" s="1"/>
  <c r="AA79" i="32" s="1"/>
  <c r="AB79" i="32" s="1"/>
  <c r="N79" i="32"/>
  <c r="I79" i="32"/>
  <c r="E79" i="32"/>
  <c r="J79" i="32" s="1"/>
  <c r="K79" i="32" s="1"/>
  <c r="L79" i="32" s="1"/>
  <c r="M79" i="32" s="1"/>
  <c r="J78" i="32"/>
  <c r="I78" i="32"/>
  <c r="I82" i="32" s="1"/>
  <c r="I87" i="32" s="1"/>
  <c r="E78" i="32"/>
  <c r="G53" i="32"/>
  <c r="G52" i="32"/>
  <c r="G51" i="32"/>
  <c r="F50" i="32"/>
  <c r="E50" i="32"/>
  <c r="G49" i="32"/>
  <c r="G48" i="32"/>
  <c r="G47" i="32"/>
  <c r="G46" i="32"/>
  <c r="G45" i="32"/>
  <c r="G44" i="32"/>
  <c r="G43" i="32"/>
  <c r="G42" i="32"/>
  <c r="E42" i="32"/>
  <c r="G40" i="32"/>
  <c r="G39" i="32"/>
  <c r="G38" i="32"/>
  <c r="G37" i="32"/>
  <c r="G36" i="32"/>
  <c r="G35" i="32"/>
  <c r="F34" i="32"/>
  <c r="E34" i="32"/>
  <c r="G33" i="32"/>
  <c r="G32" i="32"/>
  <c r="G31" i="32"/>
  <c r="E26" i="32"/>
  <c r="G25" i="32"/>
  <c r="G24" i="32"/>
  <c r="G23" i="32"/>
  <c r="E22" i="32"/>
  <c r="G22" i="32" s="1"/>
  <c r="G21" i="32"/>
  <c r="H20" i="32"/>
  <c r="G20" i="32"/>
  <c r="F6" i="32" s="1"/>
  <c r="C134" i="32" s="1"/>
  <c r="E20" i="32"/>
  <c r="F20" i="32" s="1"/>
  <c r="E19" i="32"/>
  <c r="G18" i="32"/>
  <c r="N6" i="32"/>
  <c r="L6" i="32"/>
  <c r="H6" i="32"/>
  <c r="J135" i="31"/>
  <c r="K135" i="31" s="1"/>
  <c r="L135" i="31" s="1"/>
  <c r="M135" i="31" s="1"/>
  <c r="N135" i="31" s="1"/>
  <c r="O135" i="31" s="1"/>
  <c r="P135" i="31" s="1"/>
  <c r="Q135" i="31" s="1"/>
  <c r="R135" i="31" s="1"/>
  <c r="S135" i="31" s="1"/>
  <c r="T135" i="31" s="1"/>
  <c r="U135" i="31" s="1"/>
  <c r="V135" i="31" s="1"/>
  <c r="W135" i="31" s="1"/>
  <c r="X135" i="31" s="1"/>
  <c r="Y135" i="31" s="1"/>
  <c r="Z135" i="31" s="1"/>
  <c r="AA135" i="31" s="1"/>
  <c r="AB135" i="31" s="1"/>
  <c r="I135" i="31"/>
  <c r="AA132" i="31"/>
  <c r="AB132" i="31" s="1"/>
  <c r="S132" i="31"/>
  <c r="T132" i="31" s="1"/>
  <c r="U132" i="31" s="1"/>
  <c r="V132" i="31" s="1"/>
  <c r="W132" i="31" s="1"/>
  <c r="X132" i="31" s="1"/>
  <c r="Y132" i="31" s="1"/>
  <c r="Z132" i="31" s="1"/>
  <c r="J132" i="31"/>
  <c r="K132" i="31" s="1"/>
  <c r="L132" i="31" s="1"/>
  <c r="M132" i="31" s="1"/>
  <c r="N132" i="31" s="1"/>
  <c r="O132" i="31" s="1"/>
  <c r="P132" i="31" s="1"/>
  <c r="Q132" i="31" s="1"/>
  <c r="R132" i="31" s="1"/>
  <c r="I132" i="31"/>
  <c r="O123" i="31"/>
  <c r="P123" i="31" s="1"/>
  <c r="Q123" i="31" s="1"/>
  <c r="R123" i="31" s="1"/>
  <c r="S123" i="31" s="1"/>
  <c r="T123" i="31" s="1"/>
  <c r="U123" i="31" s="1"/>
  <c r="V123" i="31" s="1"/>
  <c r="W123" i="31" s="1"/>
  <c r="X123" i="31" s="1"/>
  <c r="Y123" i="31" s="1"/>
  <c r="Z123" i="31" s="1"/>
  <c r="AA123" i="31" s="1"/>
  <c r="AB123" i="31" s="1"/>
  <c r="K123" i="31"/>
  <c r="L123" i="31" s="1"/>
  <c r="M123" i="31" s="1"/>
  <c r="N123" i="31" s="1"/>
  <c r="J123" i="31"/>
  <c r="I123" i="31"/>
  <c r="T122" i="31"/>
  <c r="U122" i="31" s="1"/>
  <c r="V122" i="31" s="1"/>
  <c r="W122" i="31" s="1"/>
  <c r="X122" i="31" s="1"/>
  <c r="Y122" i="31" s="1"/>
  <c r="Z122" i="31" s="1"/>
  <c r="AA122" i="31" s="1"/>
  <c r="AB122" i="31" s="1"/>
  <c r="S122" i="31"/>
  <c r="O122" i="31"/>
  <c r="P122" i="31" s="1"/>
  <c r="Q122" i="31" s="1"/>
  <c r="R122" i="31" s="1"/>
  <c r="K122" i="31"/>
  <c r="L122" i="31" s="1"/>
  <c r="M122" i="31" s="1"/>
  <c r="N122" i="31" s="1"/>
  <c r="J122" i="31"/>
  <c r="I122" i="31"/>
  <c r="C122" i="31"/>
  <c r="X121" i="31"/>
  <c r="Y121" i="31" s="1"/>
  <c r="Z121" i="31" s="1"/>
  <c r="AA121" i="31" s="1"/>
  <c r="AB121" i="31" s="1"/>
  <c r="T121" i="31"/>
  <c r="U121" i="31" s="1"/>
  <c r="V121" i="31" s="1"/>
  <c r="W121" i="31" s="1"/>
  <c r="L121" i="31"/>
  <c r="M121" i="31" s="1"/>
  <c r="N121" i="31" s="1"/>
  <c r="O121" i="31" s="1"/>
  <c r="P121" i="31" s="1"/>
  <c r="Q121" i="31" s="1"/>
  <c r="R121" i="31" s="1"/>
  <c r="S121" i="31" s="1"/>
  <c r="J121" i="31"/>
  <c r="K121" i="31" s="1"/>
  <c r="I121" i="31"/>
  <c r="C120" i="31"/>
  <c r="I119" i="31"/>
  <c r="C119" i="31"/>
  <c r="C117" i="31"/>
  <c r="Y116" i="31"/>
  <c r="Z116" i="31" s="1"/>
  <c r="AA116" i="31" s="1"/>
  <c r="AB116" i="31" s="1"/>
  <c r="J116" i="31"/>
  <c r="K116" i="31" s="1"/>
  <c r="L116" i="31" s="1"/>
  <c r="M116" i="31" s="1"/>
  <c r="N116" i="31" s="1"/>
  <c r="O116" i="31" s="1"/>
  <c r="P116" i="31" s="1"/>
  <c r="Q116" i="31" s="1"/>
  <c r="R116" i="31" s="1"/>
  <c r="S116" i="31" s="1"/>
  <c r="T116" i="31" s="1"/>
  <c r="U116" i="31" s="1"/>
  <c r="V116" i="31" s="1"/>
  <c r="W116" i="31" s="1"/>
  <c r="X116" i="31" s="1"/>
  <c r="I116" i="31"/>
  <c r="U115" i="31"/>
  <c r="V115" i="31" s="1"/>
  <c r="W115" i="31" s="1"/>
  <c r="X115" i="31" s="1"/>
  <c r="Y115" i="31" s="1"/>
  <c r="Z115" i="31" s="1"/>
  <c r="AA115" i="31" s="1"/>
  <c r="AB115" i="31" s="1"/>
  <c r="R115" i="31"/>
  <c r="S115" i="31" s="1"/>
  <c r="T115" i="31" s="1"/>
  <c r="N115" i="31"/>
  <c r="O115" i="31" s="1"/>
  <c r="P115" i="31" s="1"/>
  <c r="Q115" i="31" s="1"/>
  <c r="L115" i="31"/>
  <c r="M115" i="31" s="1"/>
  <c r="J115" i="31"/>
  <c r="K115" i="31" s="1"/>
  <c r="I115" i="31"/>
  <c r="K114" i="31"/>
  <c r="L114" i="31" s="1"/>
  <c r="M114" i="31" s="1"/>
  <c r="N114" i="31" s="1"/>
  <c r="O114" i="31" s="1"/>
  <c r="P114" i="31" s="1"/>
  <c r="Q114" i="31" s="1"/>
  <c r="R114" i="31" s="1"/>
  <c r="S114" i="31" s="1"/>
  <c r="T114" i="31" s="1"/>
  <c r="U114" i="31" s="1"/>
  <c r="V114" i="31" s="1"/>
  <c r="W114" i="31" s="1"/>
  <c r="X114" i="31" s="1"/>
  <c r="Y114" i="31" s="1"/>
  <c r="Z114" i="31" s="1"/>
  <c r="AA114" i="31" s="1"/>
  <c r="AB114" i="31" s="1"/>
  <c r="J114" i="31"/>
  <c r="I114" i="31"/>
  <c r="I117" i="31" s="1"/>
  <c r="J113" i="31"/>
  <c r="I113" i="31"/>
  <c r="X110" i="31"/>
  <c r="Y110" i="31" s="1"/>
  <c r="Z110" i="31" s="1"/>
  <c r="AA110" i="31" s="1"/>
  <c r="AB110" i="31" s="1"/>
  <c r="U110" i="31"/>
  <c r="V110" i="31" s="1"/>
  <c r="W110" i="31" s="1"/>
  <c r="M110" i="31"/>
  <c r="N110" i="31" s="1"/>
  <c r="O110" i="31" s="1"/>
  <c r="P110" i="31" s="1"/>
  <c r="Q110" i="31" s="1"/>
  <c r="R110" i="31" s="1"/>
  <c r="S110" i="31" s="1"/>
  <c r="T110" i="31" s="1"/>
  <c r="K110" i="31"/>
  <c r="L110" i="31" s="1"/>
  <c r="J110" i="31"/>
  <c r="I110" i="31"/>
  <c r="J108" i="31"/>
  <c r="K108" i="31" s="1"/>
  <c r="L108" i="31" s="1"/>
  <c r="M108" i="31" s="1"/>
  <c r="N108" i="31" s="1"/>
  <c r="O108" i="31" s="1"/>
  <c r="P108" i="31" s="1"/>
  <c r="Q108" i="31" s="1"/>
  <c r="R108" i="31" s="1"/>
  <c r="S108" i="31" s="1"/>
  <c r="T108" i="31" s="1"/>
  <c r="U108" i="31" s="1"/>
  <c r="V108" i="31" s="1"/>
  <c r="W108" i="31" s="1"/>
  <c r="X108" i="31" s="1"/>
  <c r="Y108" i="31" s="1"/>
  <c r="Z108" i="31" s="1"/>
  <c r="AA108" i="31" s="1"/>
  <c r="AB108" i="31" s="1"/>
  <c r="I108" i="31"/>
  <c r="K107" i="31"/>
  <c r="L107" i="31" s="1"/>
  <c r="M107" i="31" s="1"/>
  <c r="N107" i="31" s="1"/>
  <c r="O107" i="31" s="1"/>
  <c r="P107" i="31" s="1"/>
  <c r="Q107" i="31" s="1"/>
  <c r="R107" i="31" s="1"/>
  <c r="S107" i="31" s="1"/>
  <c r="T107" i="31" s="1"/>
  <c r="U107" i="31" s="1"/>
  <c r="V107" i="31" s="1"/>
  <c r="W107" i="31" s="1"/>
  <c r="X107" i="31" s="1"/>
  <c r="Y107" i="31" s="1"/>
  <c r="Z107" i="31" s="1"/>
  <c r="AA107" i="31" s="1"/>
  <c r="AB107" i="31" s="1"/>
  <c r="J107" i="31"/>
  <c r="I107" i="31"/>
  <c r="J106" i="31"/>
  <c r="K106" i="31" s="1"/>
  <c r="L106" i="31" s="1"/>
  <c r="M106" i="31" s="1"/>
  <c r="N106" i="31" s="1"/>
  <c r="O106" i="31" s="1"/>
  <c r="P106" i="31" s="1"/>
  <c r="Q106" i="31" s="1"/>
  <c r="R106" i="31" s="1"/>
  <c r="S106" i="31" s="1"/>
  <c r="T106" i="31" s="1"/>
  <c r="U106" i="31" s="1"/>
  <c r="V106" i="31" s="1"/>
  <c r="W106" i="31" s="1"/>
  <c r="X106" i="31" s="1"/>
  <c r="Y106" i="31" s="1"/>
  <c r="Z106" i="31" s="1"/>
  <c r="AA106" i="31" s="1"/>
  <c r="AB106" i="31" s="1"/>
  <c r="I106" i="31"/>
  <c r="J105" i="31"/>
  <c r="K105" i="31" s="1"/>
  <c r="I105" i="31"/>
  <c r="AB104" i="31"/>
  <c r="J103" i="31"/>
  <c r="I103" i="31"/>
  <c r="C103" i="31"/>
  <c r="P102" i="31"/>
  <c r="Q102" i="31" s="1"/>
  <c r="R102" i="31" s="1"/>
  <c r="S102" i="31" s="1"/>
  <c r="T102" i="31" s="1"/>
  <c r="U102" i="31" s="1"/>
  <c r="V102" i="31" s="1"/>
  <c r="W102" i="31" s="1"/>
  <c r="X102" i="31" s="1"/>
  <c r="Y102" i="31" s="1"/>
  <c r="Z102" i="31" s="1"/>
  <c r="AA102" i="31" s="1"/>
  <c r="AB102" i="31" s="1"/>
  <c r="J102" i="31"/>
  <c r="K102" i="31" s="1"/>
  <c r="L102" i="31" s="1"/>
  <c r="M102" i="31" s="1"/>
  <c r="N102" i="31" s="1"/>
  <c r="O102" i="31" s="1"/>
  <c r="I102" i="31"/>
  <c r="S101" i="31"/>
  <c r="T101" i="31" s="1"/>
  <c r="U101" i="31" s="1"/>
  <c r="V101" i="31" s="1"/>
  <c r="W101" i="31" s="1"/>
  <c r="X101" i="31" s="1"/>
  <c r="Y101" i="31" s="1"/>
  <c r="Z101" i="31" s="1"/>
  <c r="AA101" i="31" s="1"/>
  <c r="AB101" i="31" s="1"/>
  <c r="Q101" i="31"/>
  <c r="R101" i="31" s="1"/>
  <c r="J101" i="31"/>
  <c r="K101" i="31" s="1"/>
  <c r="L101" i="31" s="1"/>
  <c r="M101" i="31" s="1"/>
  <c r="N101" i="31" s="1"/>
  <c r="O101" i="31" s="1"/>
  <c r="P101" i="31" s="1"/>
  <c r="I101" i="31"/>
  <c r="M100" i="31"/>
  <c r="N100" i="31" s="1"/>
  <c r="O100" i="31" s="1"/>
  <c r="P100" i="31" s="1"/>
  <c r="Q100" i="31" s="1"/>
  <c r="R100" i="31" s="1"/>
  <c r="S100" i="31" s="1"/>
  <c r="T100" i="31" s="1"/>
  <c r="U100" i="31" s="1"/>
  <c r="V100" i="31" s="1"/>
  <c r="W100" i="31" s="1"/>
  <c r="X100" i="31" s="1"/>
  <c r="Y100" i="31" s="1"/>
  <c r="Z100" i="31" s="1"/>
  <c r="AA100" i="31" s="1"/>
  <c r="AB100" i="31" s="1"/>
  <c r="J100" i="31"/>
  <c r="K100" i="31" s="1"/>
  <c r="L100" i="31" s="1"/>
  <c r="I100" i="31"/>
  <c r="J99" i="31"/>
  <c r="K99" i="31" s="1"/>
  <c r="I99" i="31"/>
  <c r="L98" i="31"/>
  <c r="J98" i="31"/>
  <c r="K98" i="31" s="1"/>
  <c r="I98" i="31"/>
  <c r="Q92" i="31"/>
  <c r="R92" i="31" s="1"/>
  <c r="S92" i="31" s="1"/>
  <c r="T92" i="31" s="1"/>
  <c r="U92" i="31" s="1"/>
  <c r="V92" i="31" s="1"/>
  <c r="W92" i="31" s="1"/>
  <c r="X92" i="31" s="1"/>
  <c r="Y92" i="31" s="1"/>
  <c r="Z92" i="31" s="1"/>
  <c r="AA92" i="31" s="1"/>
  <c r="AB92" i="31" s="1"/>
  <c r="N92" i="31"/>
  <c r="O92" i="31" s="1"/>
  <c r="P92" i="31" s="1"/>
  <c r="M92" i="31"/>
  <c r="K92" i="31"/>
  <c r="L92" i="31" s="1"/>
  <c r="J92" i="31"/>
  <c r="I92" i="31"/>
  <c r="AB91" i="31"/>
  <c r="W91" i="31"/>
  <c r="X91" i="31" s="1"/>
  <c r="Y91" i="31" s="1"/>
  <c r="Z91" i="31" s="1"/>
  <c r="AA91" i="31" s="1"/>
  <c r="L91" i="31"/>
  <c r="M91" i="31" s="1"/>
  <c r="N91" i="31" s="1"/>
  <c r="O91" i="31" s="1"/>
  <c r="P91" i="31" s="1"/>
  <c r="Q91" i="31" s="1"/>
  <c r="R91" i="31" s="1"/>
  <c r="S91" i="31" s="1"/>
  <c r="T91" i="31" s="1"/>
  <c r="U91" i="31" s="1"/>
  <c r="V91" i="31" s="1"/>
  <c r="K91" i="31"/>
  <c r="J91" i="31"/>
  <c r="I91" i="31"/>
  <c r="K88" i="31"/>
  <c r="L88" i="31" s="1"/>
  <c r="M88" i="31" s="1"/>
  <c r="N88" i="31" s="1"/>
  <c r="O88" i="31" s="1"/>
  <c r="P88" i="31" s="1"/>
  <c r="Q88" i="31" s="1"/>
  <c r="R88" i="31" s="1"/>
  <c r="S88" i="31" s="1"/>
  <c r="T88" i="31" s="1"/>
  <c r="U88" i="31" s="1"/>
  <c r="V88" i="31" s="1"/>
  <c r="W88" i="31" s="1"/>
  <c r="X88" i="31" s="1"/>
  <c r="Y88" i="31" s="1"/>
  <c r="Z88" i="31" s="1"/>
  <c r="AA88" i="31" s="1"/>
  <c r="AB88" i="31" s="1"/>
  <c r="J88" i="31"/>
  <c r="I88" i="31"/>
  <c r="D88" i="31"/>
  <c r="C82" i="31"/>
  <c r="J81" i="31"/>
  <c r="K81" i="31" s="1"/>
  <c r="L81" i="31" s="1"/>
  <c r="M81" i="31" s="1"/>
  <c r="N81" i="31" s="1"/>
  <c r="O81" i="31" s="1"/>
  <c r="P81" i="31" s="1"/>
  <c r="Q81" i="31" s="1"/>
  <c r="R81" i="31" s="1"/>
  <c r="S81" i="31" s="1"/>
  <c r="T81" i="31" s="1"/>
  <c r="U81" i="31" s="1"/>
  <c r="V81" i="31" s="1"/>
  <c r="W81" i="31" s="1"/>
  <c r="X81" i="31" s="1"/>
  <c r="Y81" i="31" s="1"/>
  <c r="Z81" i="31" s="1"/>
  <c r="AA81" i="31" s="1"/>
  <c r="AB81" i="31" s="1"/>
  <c r="I81" i="31"/>
  <c r="E81" i="31"/>
  <c r="E80" i="31"/>
  <c r="T79" i="31"/>
  <c r="U79" i="31" s="1"/>
  <c r="V79" i="31" s="1"/>
  <c r="W79" i="31" s="1"/>
  <c r="X79" i="31" s="1"/>
  <c r="Y79" i="31" s="1"/>
  <c r="Z79" i="31" s="1"/>
  <c r="AA79" i="31" s="1"/>
  <c r="AB79" i="31" s="1"/>
  <c r="K79" i="31"/>
  <c r="L79" i="31" s="1"/>
  <c r="M79" i="31" s="1"/>
  <c r="N79" i="31" s="1"/>
  <c r="O79" i="31" s="1"/>
  <c r="P79" i="31" s="1"/>
  <c r="Q79" i="31" s="1"/>
  <c r="R79" i="31" s="1"/>
  <c r="S79" i="31" s="1"/>
  <c r="J79" i="31"/>
  <c r="I79" i="31"/>
  <c r="E79" i="31"/>
  <c r="L78" i="31"/>
  <c r="J78" i="31"/>
  <c r="K78" i="31" s="1"/>
  <c r="I78" i="31"/>
  <c r="E78" i="31"/>
  <c r="C60" i="31"/>
  <c r="D89" i="31" s="1"/>
  <c r="I89" i="31" s="1"/>
  <c r="F54" i="31"/>
  <c r="G53" i="31"/>
  <c r="G52" i="31"/>
  <c r="G51" i="31"/>
  <c r="E50" i="31"/>
  <c r="G50" i="31" s="1"/>
  <c r="G49" i="31"/>
  <c r="G48" i="31"/>
  <c r="G47" i="31"/>
  <c r="G46" i="31"/>
  <c r="G45" i="31"/>
  <c r="G44" i="31"/>
  <c r="G43" i="31"/>
  <c r="G42" i="31"/>
  <c r="E42" i="31"/>
  <c r="G40" i="31"/>
  <c r="G39" i="31"/>
  <c r="G38" i="31"/>
  <c r="G37" i="31"/>
  <c r="G36" i="31"/>
  <c r="G35" i="31"/>
  <c r="G34" i="31"/>
  <c r="E34" i="31"/>
  <c r="G33" i="31"/>
  <c r="G54" i="31" s="1"/>
  <c r="G32" i="31"/>
  <c r="G31" i="31"/>
  <c r="G25" i="31"/>
  <c r="G24" i="31"/>
  <c r="G23" i="31"/>
  <c r="G22" i="31"/>
  <c r="E22" i="31"/>
  <c r="G21" i="31"/>
  <c r="H20" i="31"/>
  <c r="E20" i="31"/>
  <c r="E19" i="31"/>
  <c r="G18" i="31"/>
  <c r="N6" i="31"/>
  <c r="C133" i="31" s="1"/>
  <c r="L6" i="31"/>
  <c r="H6" i="31"/>
  <c r="Q135" i="30"/>
  <c r="R135" i="30" s="1"/>
  <c r="S135" i="30" s="1"/>
  <c r="T135" i="30" s="1"/>
  <c r="U135" i="30" s="1"/>
  <c r="V135" i="30" s="1"/>
  <c r="W135" i="30" s="1"/>
  <c r="X135" i="30" s="1"/>
  <c r="Y135" i="30" s="1"/>
  <c r="Z135" i="30" s="1"/>
  <c r="AA135" i="30" s="1"/>
  <c r="AB135" i="30" s="1"/>
  <c r="M135" i="30"/>
  <c r="N135" i="30" s="1"/>
  <c r="O135" i="30" s="1"/>
  <c r="P135" i="30" s="1"/>
  <c r="K135" i="30"/>
  <c r="L135" i="30" s="1"/>
  <c r="J135" i="30"/>
  <c r="I135" i="30"/>
  <c r="O132" i="30"/>
  <c r="P132" i="30" s="1"/>
  <c r="Q132" i="30" s="1"/>
  <c r="R132" i="30" s="1"/>
  <c r="S132" i="30" s="1"/>
  <c r="T132" i="30" s="1"/>
  <c r="U132" i="30" s="1"/>
  <c r="V132" i="30" s="1"/>
  <c r="W132" i="30" s="1"/>
  <c r="X132" i="30" s="1"/>
  <c r="Y132" i="30" s="1"/>
  <c r="Z132" i="30" s="1"/>
  <c r="AA132" i="30" s="1"/>
  <c r="AB132" i="30" s="1"/>
  <c r="N132" i="30"/>
  <c r="K132" i="30"/>
  <c r="L132" i="30" s="1"/>
  <c r="M132" i="30" s="1"/>
  <c r="J132" i="30"/>
  <c r="I132" i="30"/>
  <c r="L124" i="30"/>
  <c r="N123" i="30"/>
  <c r="O123" i="30" s="1"/>
  <c r="P123" i="30" s="1"/>
  <c r="Q123" i="30" s="1"/>
  <c r="R123" i="30" s="1"/>
  <c r="S123" i="30" s="1"/>
  <c r="T123" i="30" s="1"/>
  <c r="U123" i="30" s="1"/>
  <c r="V123" i="30" s="1"/>
  <c r="W123" i="30" s="1"/>
  <c r="X123" i="30" s="1"/>
  <c r="Y123" i="30" s="1"/>
  <c r="Z123" i="30" s="1"/>
  <c r="AA123" i="30" s="1"/>
  <c r="AB123" i="30" s="1"/>
  <c r="L123" i="30"/>
  <c r="M123" i="30" s="1"/>
  <c r="J123" i="30"/>
  <c r="K123" i="30" s="1"/>
  <c r="I123" i="30"/>
  <c r="N122" i="30"/>
  <c r="O122" i="30" s="1"/>
  <c r="P122" i="30" s="1"/>
  <c r="Q122" i="30" s="1"/>
  <c r="R122" i="30" s="1"/>
  <c r="S122" i="30" s="1"/>
  <c r="T122" i="30" s="1"/>
  <c r="U122" i="30" s="1"/>
  <c r="V122" i="30" s="1"/>
  <c r="W122" i="30" s="1"/>
  <c r="X122" i="30" s="1"/>
  <c r="Y122" i="30" s="1"/>
  <c r="Z122" i="30" s="1"/>
  <c r="AA122" i="30" s="1"/>
  <c r="AB122" i="30" s="1"/>
  <c r="J122" i="30"/>
  <c r="K122" i="30" s="1"/>
  <c r="L122" i="30" s="1"/>
  <c r="M122" i="30" s="1"/>
  <c r="I122" i="30"/>
  <c r="C122" i="30"/>
  <c r="J121" i="30"/>
  <c r="K121" i="30" s="1"/>
  <c r="L121" i="30" s="1"/>
  <c r="M121" i="30" s="1"/>
  <c r="N121" i="30" s="1"/>
  <c r="O121" i="30" s="1"/>
  <c r="P121" i="30" s="1"/>
  <c r="Q121" i="30" s="1"/>
  <c r="R121" i="30" s="1"/>
  <c r="S121" i="30" s="1"/>
  <c r="T121" i="30" s="1"/>
  <c r="U121" i="30" s="1"/>
  <c r="V121" i="30" s="1"/>
  <c r="W121" i="30" s="1"/>
  <c r="X121" i="30" s="1"/>
  <c r="Y121" i="30" s="1"/>
  <c r="Z121" i="30" s="1"/>
  <c r="AA121" i="30" s="1"/>
  <c r="AB121" i="30" s="1"/>
  <c r="I121" i="30"/>
  <c r="I120" i="30"/>
  <c r="I124" i="30" s="1"/>
  <c r="C120" i="30"/>
  <c r="J120" i="30" s="1"/>
  <c r="K120" i="30" s="1"/>
  <c r="L120" i="30" s="1"/>
  <c r="M120" i="30" s="1"/>
  <c r="J119" i="30"/>
  <c r="I119" i="30"/>
  <c r="K119" i="30" s="1"/>
  <c r="K124" i="30" s="1"/>
  <c r="C119" i="30"/>
  <c r="J117" i="30"/>
  <c r="C117" i="30"/>
  <c r="Q116" i="30"/>
  <c r="R116" i="30" s="1"/>
  <c r="S116" i="30" s="1"/>
  <c r="T116" i="30" s="1"/>
  <c r="U116" i="30" s="1"/>
  <c r="V116" i="30" s="1"/>
  <c r="W116" i="30" s="1"/>
  <c r="X116" i="30" s="1"/>
  <c r="Y116" i="30" s="1"/>
  <c r="Z116" i="30" s="1"/>
  <c r="AA116" i="30" s="1"/>
  <c r="AB116" i="30" s="1"/>
  <c r="O116" i="30"/>
  <c r="P116" i="30" s="1"/>
  <c r="K116" i="30"/>
  <c r="L116" i="30" s="1"/>
  <c r="M116" i="30" s="1"/>
  <c r="N116" i="30" s="1"/>
  <c r="J116" i="30"/>
  <c r="I116" i="30"/>
  <c r="P115" i="30"/>
  <c r="Q115" i="30" s="1"/>
  <c r="R115" i="30" s="1"/>
  <c r="S115" i="30" s="1"/>
  <c r="T115" i="30" s="1"/>
  <c r="U115" i="30" s="1"/>
  <c r="V115" i="30" s="1"/>
  <c r="W115" i="30" s="1"/>
  <c r="X115" i="30" s="1"/>
  <c r="Y115" i="30" s="1"/>
  <c r="Z115" i="30" s="1"/>
  <c r="AA115" i="30" s="1"/>
  <c r="AB115" i="30" s="1"/>
  <c r="M115" i="30"/>
  <c r="N115" i="30" s="1"/>
  <c r="O115" i="30" s="1"/>
  <c r="K115" i="30"/>
  <c r="L115" i="30" s="1"/>
  <c r="J115" i="30"/>
  <c r="I115" i="30"/>
  <c r="M114" i="30"/>
  <c r="N114" i="30" s="1"/>
  <c r="O114" i="30" s="1"/>
  <c r="P114" i="30" s="1"/>
  <c r="Q114" i="30" s="1"/>
  <c r="R114" i="30" s="1"/>
  <c r="S114" i="30" s="1"/>
  <c r="T114" i="30" s="1"/>
  <c r="U114" i="30" s="1"/>
  <c r="V114" i="30" s="1"/>
  <c r="W114" i="30" s="1"/>
  <c r="X114" i="30" s="1"/>
  <c r="Y114" i="30" s="1"/>
  <c r="Z114" i="30" s="1"/>
  <c r="AA114" i="30" s="1"/>
  <c r="AB114" i="30" s="1"/>
  <c r="L114" i="30"/>
  <c r="K114" i="30"/>
  <c r="J114" i="30"/>
  <c r="I114" i="30"/>
  <c r="K113" i="30"/>
  <c r="J113" i="30"/>
  <c r="I113" i="30"/>
  <c r="I117" i="30" s="1"/>
  <c r="Z110" i="30"/>
  <c r="AA110" i="30" s="1"/>
  <c r="AB110" i="30" s="1"/>
  <c r="K110" i="30"/>
  <c r="L110" i="30" s="1"/>
  <c r="M110" i="30" s="1"/>
  <c r="N110" i="30" s="1"/>
  <c r="O110" i="30" s="1"/>
  <c r="P110" i="30" s="1"/>
  <c r="Q110" i="30" s="1"/>
  <c r="R110" i="30" s="1"/>
  <c r="S110" i="30" s="1"/>
  <c r="T110" i="30" s="1"/>
  <c r="U110" i="30" s="1"/>
  <c r="V110" i="30" s="1"/>
  <c r="W110" i="30" s="1"/>
  <c r="X110" i="30" s="1"/>
  <c r="Y110" i="30" s="1"/>
  <c r="J110" i="30"/>
  <c r="I110" i="30"/>
  <c r="U108" i="30"/>
  <c r="V108" i="30" s="1"/>
  <c r="W108" i="30" s="1"/>
  <c r="X108" i="30" s="1"/>
  <c r="Y108" i="30" s="1"/>
  <c r="Z108" i="30" s="1"/>
  <c r="AA108" i="30" s="1"/>
  <c r="AB108" i="30" s="1"/>
  <c r="K108" i="30"/>
  <c r="L108" i="30" s="1"/>
  <c r="M108" i="30" s="1"/>
  <c r="N108" i="30" s="1"/>
  <c r="O108" i="30" s="1"/>
  <c r="P108" i="30" s="1"/>
  <c r="Q108" i="30" s="1"/>
  <c r="R108" i="30" s="1"/>
  <c r="S108" i="30" s="1"/>
  <c r="T108" i="30" s="1"/>
  <c r="J108" i="30"/>
  <c r="I108" i="30"/>
  <c r="N107" i="30"/>
  <c r="O107" i="30" s="1"/>
  <c r="P107" i="30" s="1"/>
  <c r="Q107" i="30" s="1"/>
  <c r="R107" i="30" s="1"/>
  <c r="S107" i="30" s="1"/>
  <c r="T107" i="30" s="1"/>
  <c r="U107" i="30" s="1"/>
  <c r="V107" i="30" s="1"/>
  <c r="W107" i="30" s="1"/>
  <c r="X107" i="30" s="1"/>
  <c r="Y107" i="30" s="1"/>
  <c r="Z107" i="30" s="1"/>
  <c r="AA107" i="30" s="1"/>
  <c r="AB107" i="30" s="1"/>
  <c r="M107" i="30"/>
  <c r="J107" i="30"/>
  <c r="K107" i="30" s="1"/>
  <c r="L107" i="30" s="1"/>
  <c r="I107" i="30"/>
  <c r="J106" i="30"/>
  <c r="K106" i="30" s="1"/>
  <c r="L106" i="30" s="1"/>
  <c r="M106" i="30" s="1"/>
  <c r="N106" i="30" s="1"/>
  <c r="O106" i="30" s="1"/>
  <c r="P106" i="30" s="1"/>
  <c r="Q106" i="30" s="1"/>
  <c r="R106" i="30" s="1"/>
  <c r="S106" i="30" s="1"/>
  <c r="T106" i="30" s="1"/>
  <c r="U106" i="30" s="1"/>
  <c r="V106" i="30" s="1"/>
  <c r="W106" i="30" s="1"/>
  <c r="X106" i="30" s="1"/>
  <c r="Y106" i="30" s="1"/>
  <c r="Z106" i="30" s="1"/>
  <c r="AA106" i="30" s="1"/>
  <c r="AB106" i="30" s="1"/>
  <c r="I106" i="30"/>
  <c r="J105" i="30"/>
  <c r="I105" i="30"/>
  <c r="AB104" i="30"/>
  <c r="I103" i="30"/>
  <c r="C103" i="30"/>
  <c r="V102" i="30"/>
  <c r="W102" i="30" s="1"/>
  <c r="X102" i="30" s="1"/>
  <c r="Y102" i="30" s="1"/>
  <c r="Z102" i="30" s="1"/>
  <c r="AA102" i="30" s="1"/>
  <c r="AB102" i="30" s="1"/>
  <c r="K102" i="30"/>
  <c r="L102" i="30" s="1"/>
  <c r="M102" i="30" s="1"/>
  <c r="N102" i="30" s="1"/>
  <c r="O102" i="30" s="1"/>
  <c r="P102" i="30" s="1"/>
  <c r="Q102" i="30" s="1"/>
  <c r="R102" i="30" s="1"/>
  <c r="S102" i="30" s="1"/>
  <c r="T102" i="30" s="1"/>
  <c r="U102" i="30" s="1"/>
  <c r="J102" i="30"/>
  <c r="I102" i="30"/>
  <c r="P101" i="30"/>
  <c r="Q101" i="30" s="1"/>
  <c r="R101" i="30" s="1"/>
  <c r="S101" i="30" s="1"/>
  <c r="T101" i="30" s="1"/>
  <c r="U101" i="30" s="1"/>
  <c r="V101" i="30" s="1"/>
  <c r="W101" i="30" s="1"/>
  <c r="X101" i="30" s="1"/>
  <c r="Y101" i="30" s="1"/>
  <c r="Z101" i="30" s="1"/>
  <c r="AA101" i="30" s="1"/>
  <c r="AB101" i="30" s="1"/>
  <c r="O101" i="30"/>
  <c r="J101" i="30"/>
  <c r="K101" i="30" s="1"/>
  <c r="L101" i="30" s="1"/>
  <c r="M101" i="30" s="1"/>
  <c r="N101" i="30" s="1"/>
  <c r="I101" i="30"/>
  <c r="P100" i="30"/>
  <c r="Q100" i="30" s="1"/>
  <c r="R100" i="30" s="1"/>
  <c r="S100" i="30" s="1"/>
  <c r="T100" i="30" s="1"/>
  <c r="U100" i="30" s="1"/>
  <c r="V100" i="30" s="1"/>
  <c r="W100" i="30" s="1"/>
  <c r="X100" i="30" s="1"/>
  <c r="Y100" i="30" s="1"/>
  <c r="Z100" i="30" s="1"/>
  <c r="AA100" i="30" s="1"/>
  <c r="AB100" i="30" s="1"/>
  <c r="J100" i="30"/>
  <c r="K100" i="30" s="1"/>
  <c r="L100" i="30" s="1"/>
  <c r="M100" i="30" s="1"/>
  <c r="N100" i="30" s="1"/>
  <c r="O100" i="30" s="1"/>
  <c r="I100" i="30"/>
  <c r="N99" i="30"/>
  <c r="O99" i="30" s="1"/>
  <c r="P99" i="30" s="1"/>
  <c r="Q99" i="30" s="1"/>
  <c r="R99" i="30" s="1"/>
  <c r="S99" i="30" s="1"/>
  <c r="T99" i="30" s="1"/>
  <c r="U99" i="30" s="1"/>
  <c r="V99" i="30" s="1"/>
  <c r="W99" i="30" s="1"/>
  <c r="X99" i="30" s="1"/>
  <c r="Y99" i="30" s="1"/>
  <c r="Z99" i="30" s="1"/>
  <c r="AA99" i="30" s="1"/>
  <c r="AB99" i="30" s="1"/>
  <c r="J99" i="30"/>
  <c r="K99" i="30" s="1"/>
  <c r="L99" i="30" s="1"/>
  <c r="M99" i="30" s="1"/>
  <c r="I99" i="30"/>
  <c r="J98" i="30"/>
  <c r="I98" i="30"/>
  <c r="J92" i="30"/>
  <c r="K92" i="30" s="1"/>
  <c r="L92" i="30" s="1"/>
  <c r="M92" i="30" s="1"/>
  <c r="N92" i="30" s="1"/>
  <c r="O92" i="30" s="1"/>
  <c r="P92" i="30" s="1"/>
  <c r="Q92" i="30" s="1"/>
  <c r="R92" i="30" s="1"/>
  <c r="S92" i="30" s="1"/>
  <c r="T92" i="30" s="1"/>
  <c r="U92" i="30" s="1"/>
  <c r="V92" i="30" s="1"/>
  <c r="W92" i="30" s="1"/>
  <c r="X92" i="30" s="1"/>
  <c r="Y92" i="30" s="1"/>
  <c r="Z92" i="30" s="1"/>
  <c r="AA92" i="30" s="1"/>
  <c r="AB92" i="30" s="1"/>
  <c r="I92" i="30"/>
  <c r="M91" i="30"/>
  <c r="N91" i="30" s="1"/>
  <c r="O91" i="30" s="1"/>
  <c r="P91" i="30" s="1"/>
  <c r="Q91" i="30" s="1"/>
  <c r="R91" i="30" s="1"/>
  <c r="S91" i="30" s="1"/>
  <c r="T91" i="30" s="1"/>
  <c r="U91" i="30" s="1"/>
  <c r="V91" i="30" s="1"/>
  <c r="W91" i="30" s="1"/>
  <c r="X91" i="30" s="1"/>
  <c r="Y91" i="30" s="1"/>
  <c r="Z91" i="30" s="1"/>
  <c r="AA91" i="30" s="1"/>
  <c r="AB91" i="30" s="1"/>
  <c r="J91" i="30"/>
  <c r="K91" i="30" s="1"/>
  <c r="L91" i="30" s="1"/>
  <c r="I91" i="30"/>
  <c r="I88" i="30"/>
  <c r="D88" i="30"/>
  <c r="J88" i="30" s="1"/>
  <c r="K88" i="30" s="1"/>
  <c r="L88" i="30" s="1"/>
  <c r="M88" i="30" s="1"/>
  <c r="N88" i="30" s="1"/>
  <c r="O88" i="30" s="1"/>
  <c r="P88" i="30" s="1"/>
  <c r="Q88" i="30" s="1"/>
  <c r="R88" i="30" s="1"/>
  <c r="S88" i="30" s="1"/>
  <c r="T88" i="30" s="1"/>
  <c r="U88" i="30" s="1"/>
  <c r="V88" i="30" s="1"/>
  <c r="W88" i="30" s="1"/>
  <c r="X88" i="30" s="1"/>
  <c r="Y88" i="30" s="1"/>
  <c r="Z88" i="30" s="1"/>
  <c r="AA88" i="30" s="1"/>
  <c r="AB88" i="30" s="1"/>
  <c r="C82" i="30"/>
  <c r="C60" i="30" s="1"/>
  <c r="D89" i="30" s="1"/>
  <c r="E81" i="30"/>
  <c r="X80" i="30"/>
  <c r="Y80" i="30" s="1"/>
  <c r="Z80" i="30" s="1"/>
  <c r="AA80" i="30" s="1"/>
  <c r="AB80" i="30" s="1"/>
  <c r="S80" i="30"/>
  <c r="T80" i="30" s="1"/>
  <c r="U80" i="30" s="1"/>
  <c r="V80" i="30" s="1"/>
  <c r="W80" i="30" s="1"/>
  <c r="N80" i="30"/>
  <c r="O80" i="30" s="1"/>
  <c r="P80" i="30" s="1"/>
  <c r="Q80" i="30" s="1"/>
  <c r="R80" i="30" s="1"/>
  <c r="K80" i="30"/>
  <c r="L80" i="30" s="1"/>
  <c r="M80" i="30" s="1"/>
  <c r="J80" i="30"/>
  <c r="I80" i="30"/>
  <c r="E80" i="30"/>
  <c r="E79" i="30"/>
  <c r="E78" i="30"/>
  <c r="F54" i="30"/>
  <c r="G53" i="30"/>
  <c r="G52" i="30"/>
  <c r="G51" i="30"/>
  <c r="G50" i="30"/>
  <c r="E50" i="30"/>
  <c r="G49" i="30"/>
  <c r="G48" i="30"/>
  <c r="G47" i="30"/>
  <c r="G46" i="30"/>
  <c r="G45" i="30"/>
  <c r="G44" i="30"/>
  <c r="G43" i="30"/>
  <c r="G42" i="30"/>
  <c r="E42" i="30"/>
  <c r="G40" i="30"/>
  <c r="G39" i="30"/>
  <c r="G38" i="30"/>
  <c r="G37" i="30"/>
  <c r="G36" i="30"/>
  <c r="G35" i="30"/>
  <c r="G34" i="30"/>
  <c r="E34" i="30"/>
  <c r="G33" i="30"/>
  <c r="G32" i="30"/>
  <c r="G31" i="30"/>
  <c r="G54" i="30" s="1"/>
  <c r="F26" i="30"/>
  <c r="G25" i="30"/>
  <c r="G24" i="30"/>
  <c r="G23" i="30"/>
  <c r="E22" i="30"/>
  <c r="G21" i="30"/>
  <c r="H20" i="30"/>
  <c r="G20" i="30"/>
  <c r="F6" i="30" s="1"/>
  <c r="C134" i="30" s="1"/>
  <c r="F20" i="30"/>
  <c r="E20" i="30"/>
  <c r="E19" i="30"/>
  <c r="F19" i="30" s="1"/>
  <c r="G18" i="30"/>
  <c r="L6" i="30"/>
  <c r="N6" i="30" s="1"/>
  <c r="C133" i="30" s="1"/>
  <c r="H6" i="30"/>
  <c r="AA135" i="29"/>
  <c r="AB135" i="29" s="1"/>
  <c r="Z135" i="29"/>
  <c r="J135" i="29"/>
  <c r="K135" i="29" s="1"/>
  <c r="L135" i="29" s="1"/>
  <c r="M135" i="29" s="1"/>
  <c r="N135" i="29" s="1"/>
  <c r="O135" i="29" s="1"/>
  <c r="P135" i="29" s="1"/>
  <c r="Q135" i="29" s="1"/>
  <c r="R135" i="29" s="1"/>
  <c r="S135" i="29" s="1"/>
  <c r="T135" i="29" s="1"/>
  <c r="U135" i="29" s="1"/>
  <c r="V135" i="29" s="1"/>
  <c r="W135" i="29" s="1"/>
  <c r="X135" i="29" s="1"/>
  <c r="Y135" i="29" s="1"/>
  <c r="I135" i="29"/>
  <c r="C133" i="29"/>
  <c r="R132" i="29"/>
  <c r="S132" i="29" s="1"/>
  <c r="T132" i="29" s="1"/>
  <c r="U132" i="29" s="1"/>
  <c r="V132" i="29" s="1"/>
  <c r="W132" i="29" s="1"/>
  <c r="X132" i="29" s="1"/>
  <c r="Y132" i="29" s="1"/>
  <c r="Z132" i="29" s="1"/>
  <c r="AA132" i="29" s="1"/>
  <c r="AB132" i="29" s="1"/>
  <c r="J132" i="29"/>
  <c r="K132" i="29" s="1"/>
  <c r="L132" i="29" s="1"/>
  <c r="M132" i="29" s="1"/>
  <c r="N132" i="29" s="1"/>
  <c r="O132" i="29" s="1"/>
  <c r="P132" i="29" s="1"/>
  <c r="Q132" i="29" s="1"/>
  <c r="I132" i="29"/>
  <c r="J123" i="29"/>
  <c r="K123" i="29" s="1"/>
  <c r="L123" i="29" s="1"/>
  <c r="M123" i="29" s="1"/>
  <c r="N123" i="29" s="1"/>
  <c r="O123" i="29" s="1"/>
  <c r="P123" i="29" s="1"/>
  <c r="Q123" i="29" s="1"/>
  <c r="R123" i="29" s="1"/>
  <c r="S123" i="29" s="1"/>
  <c r="T123" i="29" s="1"/>
  <c r="U123" i="29" s="1"/>
  <c r="V123" i="29" s="1"/>
  <c r="W123" i="29" s="1"/>
  <c r="X123" i="29" s="1"/>
  <c r="Y123" i="29" s="1"/>
  <c r="Z123" i="29" s="1"/>
  <c r="AA123" i="29" s="1"/>
  <c r="AB123" i="29" s="1"/>
  <c r="I123" i="29"/>
  <c r="T122" i="29"/>
  <c r="U122" i="29" s="1"/>
  <c r="V122" i="29" s="1"/>
  <c r="W122" i="29" s="1"/>
  <c r="X122" i="29" s="1"/>
  <c r="Y122" i="29" s="1"/>
  <c r="Z122" i="29" s="1"/>
  <c r="AA122" i="29" s="1"/>
  <c r="AB122" i="29" s="1"/>
  <c r="M122" i="29"/>
  <c r="N122" i="29" s="1"/>
  <c r="O122" i="29" s="1"/>
  <c r="P122" i="29" s="1"/>
  <c r="Q122" i="29" s="1"/>
  <c r="R122" i="29" s="1"/>
  <c r="S122" i="29" s="1"/>
  <c r="L122" i="29"/>
  <c r="J122" i="29"/>
  <c r="K122" i="29" s="1"/>
  <c r="I122" i="29"/>
  <c r="C122" i="29"/>
  <c r="L121" i="29"/>
  <c r="M121" i="29" s="1"/>
  <c r="N121" i="29" s="1"/>
  <c r="O121" i="29" s="1"/>
  <c r="P121" i="29" s="1"/>
  <c r="Q121" i="29" s="1"/>
  <c r="R121" i="29" s="1"/>
  <c r="S121" i="29" s="1"/>
  <c r="T121" i="29" s="1"/>
  <c r="U121" i="29" s="1"/>
  <c r="V121" i="29" s="1"/>
  <c r="W121" i="29" s="1"/>
  <c r="X121" i="29" s="1"/>
  <c r="Y121" i="29" s="1"/>
  <c r="Z121" i="29" s="1"/>
  <c r="AA121" i="29" s="1"/>
  <c r="AB121" i="29" s="1"/>
  <c r="K121" i="29"/>
  <c r="J121" i="29"/>
  <c r="I121" i="29"/>
  <c r="C120" i="29"/>
  <c r="J119" i="29"/>
  <c r="I119" i="29"/>
  <c r="C119" i="29"/>
  <c r="L117" i="29"/>
  <c r="K117" i="29"/>
  <c r="C117" i="29"/>
  <c r="K116" i="29"/>
  <c r="L116" i="29" s="1"/>
  <c r="M116" i="29" s="1"/>
  <c r="N116" i="29" s="1"/>
  <c r="O116" i="29" s="1"/>
  <c r="P116" i="29" s="1"/>
  <c r="Q116" i="29" s="1"/>
  <c r="R116" i="29" s="1"/>
  <c r="S116" i="29" s="1"/>
  <c r="T116" i="29" s="1"/>
  <c r="U116" i="29" s="1"/>
  <c r="V116" i="29" s="1"/>
  <c r="W116" i="29" s="1"/>
  <c r="X116" i="29" s="1"/>
  <c r="Y116" i="29" s="1"/>
  <c r="Z116" i="29" s="1"/>
  <c r="AA116" i="29" s="1"/>
  <c r="AB116" i="29" s="1"/>
  <c r="J116" i="29"/>
  <c r="I116" i="29"/>
  <c r="L115" i="29"/>
  <c r="M115" i="29" s="1"/>
  <c r="N115" i="29" s="1"/>
  <c r="O115" i="29" s="1"/>
  <c r="P115" i="29" s="1"/>
  <c r="Q115" i="29" s="1"/>
  <c r="R115" i="29" s="1"/>
  <c r="S115" i="29" s="1"/>
  <c r="T115" i="29" s="1"/>
  <c r="U115" i="29" s="1"/>
  <c r="V115" i="29" s="1"/>
  <c r="W115" i="29" s="1"/>
  <c r="X115" i="29" s="1"/>
  <c r="Y115" i="29" s="1"/>
  <c r="Z115" i="29" s="1"/>
  <c r="AA115" i="29" s="1"/>
  <c r="AB115" i="29" s="1"/>
  <c r="K115" i="29"/>
  <c r="J115" i="29"/>
  <c r="J117" i="29" s="1"/>
  <c r="I115" i="29"/>
  <c r="M114" i="29"/>
  <c r="N114" i="29" s="1"/>
  <c r="O114" i="29" s="1"/>
  <c r="P114" i="29" s="1"/>
  <c r="Q114" i="29" s="1"/>
  <c r="R114" i="29" s="1"/>
  <c r="S114" i="29" s="1"/>
  <c r="T114" i="29" s="1"/>
  <c r="U114" i="29" s="1"/>
  <c r="V114" i="29" s="1"/>
  <c r="W114" i="29" s="1"/>
  <c r="X114" i="29" s="1"/>
  <c r="Y114" i="29" s="1"/>
  <c r="Z114" i="29" s="1"/>
  <c r="AA114" i="29" s="1"/>
  <c r="AB114" i="29" s="1"/>
  <c r="K114" i="29"/>
  <c r="L114" i="29" s="1"/>
  <c r="J114" i="29"/>
  <c r="I114" i="29"/>
  <c r="L113" i="29"/>
  <c r="M113" i="29" s="1"/>
  <c r="K113" i="29"/>
  <c r="J113" i="29"/>
  <c r="I113" i="29"/>
  <c r="T110" i="29"/>
  <c r="U110" i="29" s="1"/>
  <c r="V110" i="29" s="1"/>
  <c r="W110" i="29" s="1"/>
  <c r="X110" i="29" s="1"/>
  <c r="Y110" i="29" s="1"/>
  <c r="Z110" i="29" s="1"/>
  <c r="AA110" i="29" s="1"/>
  <c r="AB110" i="29" s="1"/>
  <c r="J110" i="29"/>
  <c r="K110" i="29" s="1"/>
  <c r="L110" i="29" s="1"/>
  <c r="M110" i="29" s="1"/>
  <c r="N110" i="29" s="1"/>
  <c r="O110" i="29" s="1"/>
  <c r="P110" i="29" s="1"/>
  <c r="Q110" i="29" s="1"/>
  <c r="R110" i="29" s="1"/>
  <c r="S110" i="29" s="1"/>
  <c r="I110" i="29"/>
  <c r="Y108" i="29"/>
  <c r="Z108" i="29" s="1"/>
  <c r="AA108" i="29" s="1"/>
  <c r="AB108" i="29" s="1"/>
  <c r="M108" i="29"/>
  <c r="N108" i="29" s="1"/>
  <c r="O108" i="29" s="1"/>
  <c r="P108" i="29" s="1"/>
  <c r="Q108" i="29" s="1"/>
  <c r="R108" i="29" s="1"/>
  <c r="S108" i="29" s="1"/>
  <c r="T108" i="29" s="1"/>
  <c r="U108" i="29" s="1"/>
  <c r="V108" i="29" s="1"/>
  <c r="W108" i="29" s="1"/>
  <c r="X108" i="29" s="1"/>
  <c r="L108" i="29"/>
  <c r="K108" i="29"/>
  <c r="J108" i="29"/>
  <c r="I108" i="29"/>
  <c r="J107" i="29"/>
  <c r="K107" i="29" s="1"/>
  <c r="L107" i="29" s="1"/>
  <c r="M107" i="29" s="1"/>
  <c r="N107" i="29" s="1"/>
  <c r="O107" i="29" s="1"/>
  <c r="P107" i="29" s="1"/>
  <c r="Q107" i="29" s="1"/>
  <c r="R107" i="29" s="1"/>
  <c r="S107" i="29" s="1"/>
  <c r="T107" i="29" s="1"/>
  <c r="U107" i="29" s="1"/>
  <c r="V107" i="29" s="1"/>
  <c r="W107" i="29" s="1"/>
  <c r="X107" i="29" s="1"/>
  <c r="Y107" i="29" s="1"/>
  <c r="Z107" i="29" s="1"/>
  <c r="AA107" i="29" s="1"/>
  <c r="AB107" i="29" s="1"/>
  <c r="I107" i="29"/>
  <c r="J106" i="29"/>
  <c r="K106" i="29" s="1"/>
  <c r="L106" i="29" s="1"/>
  <c r="M106" i="29" s="1"/>
  <c r="N106" i="29" s="1"/>
  <c r="O106" i="29" s="1"/>
  <c r="P106" i="29" s="1"/>
  <c r="Q106" i="29" s="1"/>
  <c r="R106" i="29" s="1"/>
  <c r="S106" i="29" s="1"/>
  <c r="T106" i="29" s="1"/>
  <c r="U106" i="29" s="1"/>
  <c r="V106" i="29" s="1"/>
  <c r="W106" i="29" s="1"/>
  <c r="X106" i="29" s="1"/>
  <c r="Y106" i="29" s="1"/>
  <c r="Z106" i="29" s="1"/>
  <c r="AA106" i="29" s="1"/>
  <c r="AB106" i="29" s="1"/>
  <c r="I106" i="29"/>
  <c r="K105" i="29"/>
  <c r="J105" i="29"/>
  <c r="I105" i="29"/>
  <c r="AB104" i="29"/>
  <c r="C103" i="29"/>
  <c r="M102" i="29"/>
  <c r="N102" i="29" s="1"/>
  <c r="O102" i="29" s="1"/>
  <c r="P102" i="29" s="1"/>
  <c r="Q102" i="29" s="1"/>
  <c r="R102" i="29" s="1"/>
  <c r="S102" i="29" s="1"/>
  <c r="T102" i="29" s="1"/>
  <c r="U102" i="29" s="1"/>
  <c r="V102" i="29" s="1"/>
  <c r="W102" i="29" s="1"/>
  <c r="X102" i="29" s="1"/>
  <c r="Y102" i="29" s="1"/>
  <c r="Z102" i="29" s="1"/>
  <c r="AA102" i="29" s="1"/>
  <c r="AB102" i="29" s="1"/>
  <c r="J102" i="29"/>
  <c r="K102" i="29" s="1"/>
  <c r="L102" i="29" s="1"/>
  <c r="I102" i="29"/>
  <c r="K101" i="29"/>
  <c r="L101" i="29" s="1"/>
  <c r="M101" i="29" s="1"/>
  <c r="N101" i="29" s="1"/>
  <c r="O101" i="29" s="1"/>
  <c r="P101" i="29" s="1"/>
  <c r="Q101" i="29" s="1"/>
  <c r="R101" i="29" s="1"/>
  <c r="S101" i="29" s="1"/>
  <c r="T101" i="29" s="1"/>
  <c r="U101" i="29" s="1"/>
  <c r="V101" i="29" s="1"/>
  <c r="W101" i="29" s="1"/>
  <c r="X101" i="29" s="1"/>
  <c r="Y101" i="29" s="1"/>
  <c r="Z101" i="29" s="1"/>
  <c r="AA101" i="29" s="1"/>
  <c r="AB101" i="29" s="1"/>
  <c r="J101" i="29"/>
  <c r="I101" i="29"/>
  <c r="AA100" i="29"/>
  <c r="AB100" i="29" s="1"/>
  <c r="M100" i="29"/>
  <c r="N100" i="29" s="1"/>
  <c r="O100" i="29" s="1"/>
  <c r="P100" i="29" s="1"/>
  <c r="Q100" i="29" s="1"/>
  <c r="R100" i="29" s="1"/>
  <c r="S100" i="29" s="1"/>
  <c r="T100" i="29" s="1"/>
  <c r="U100" i="29" s="1"/>
  <c r="V100" i="29" s="1"/>
  <c r="W100" i="29" s="1"/>
  <c r="X100" i="29" s="1"/>
  <c r="Y100" i="29" s="1"/>
  <c r="Z100" i="29" s="1"/>
  <c r="K100" i="29"/>
  <c r="L100" i="29" s="1"/>
  <c r="J100" i="29"/>
  <c r="I100" i="29"/>
  <c r="M99" i="29"/>
  <c r="N99" i="29" s="1"/>
  <c r="O99" i="29" s="1"/>
  <c r="P99" i="29" s="1"/>
  <c r="Q99" i="29" s="1"/>
  <c r="R99" i="29" s="1"/>
  <c r="S99" i="29" s="1"/>
  <c r="T99" i="29" s="1"/>
  <c r="U99" i="29" s="1"/>
  <c r="V99" i="29" s="1"/>
  <c r="W99" i="29" s="1"/>
  <c r="X99" i="29" s="1"/>
  <c r="Y99" i="29" s="1"/>
  <c r="Z99" i="29" s="1"/>
  <c r="AA99" i="29" s="1"/>
  <c r="AB99" i="29" s="1"/>
  <c r="L99" i="29"/>
  <c r="K99" i="29"/>
  <c r="J99" i="29"/>
  <c r="I99" i="29"/>
  <c r="J98" i="29"/>
  <c r="J103" i="29" s="1"/>
  <c r="I98" i="29"/>
  <c r="AA92" i="29"/>
  <c r="AB92" i="29" s="1"/>
  <c r="Z92" i="29"/>
  <c r="L92" i="29"/>
  <c r="M92" i="29" s="1"/>
  <c r="N92" i="29" s="1"/>
  <c r="O92" i="29" s="1"/>
  <c r="P92" i="29" s="1"/>
  <c r="Q92" i="29" s="1"/>
  <c r="R92" i="29" s="1"/>
  <c r="S92" i="29" s="1"/>
  <c r="T92" i="29" s="1"/>
  <c r="U92" i="29" s="1"/>
  <c r="V92" i="29" s="1"/>
  <c r="W92" i="29" s="1"/>
  <c r="X92" i="29" s="1"/>
  <c r="Y92" i="29" s="1"/>
  <c r="J92" i="29"/>
  <c r="K92" i="29" s="1"/>
  <c r="I92" i="29"/>
  <c r="Y91" i="29"/>
  <c r="Z91" i="29" s="1"/>
  <c r="AA91" i="29" s="1"/>
  <c r="AB91" i="29" s="1"/>
  <c r="W91" i="29"/>
  <c r="X91" i="29" s="1"/>
  <c r="N91" i="29"/>
  <c r="O91" i="29" s="1"/>
  <c r="P91" i="29" s="1"/>
  <c r="Q91" i="29" s="1"/>
  <c r="R91" i="29" s="1"/>
  <c r="S91" i="29" s="1"/>
  <c r="T91" i="29" s="1"/>
  <c r="U91" i="29" s="1"/>
  <c r="V91" i="29" s="1"/>
  <c r="J91" i="29"/>
  <c r="K91" i="29" s="1"/>
  <c r="L91" i="29" s="1"/>
  <c r="M91" i="29" s="1"/>
  <c r="I91" i="29"/>
  <c r="K88" i="29"/>
  <c r="L88" i="29" s="1"/>
  <c r="M88" i="29" s="1"/>
  <c r="N88" i="29" s="1"/>
  <c r="O88" i="29" s="1"/>
  <c r="P88" i="29" s="1"/>
  <c r="Q88" i="29" s="1"/>
  <c r="R88" i="29" s="1"/>
  <c r="S88" i="29" s="1"/>
  <c r="T88" i="29" s="1"/>
  <c r="U88" i="29" s="1"/>
  <c r="V88" i="29" s="1"/>
  <c r="W88" i="29" s="1"/>
  <c r="X88" i="29" s="1"/>
  <c r="Y88" i="29" s="1"/>
  <c r="Z88" i="29" s="1"/>
  <c r="AA88" i="29" s="1"/>
  <c r="AB88" i="29" s="1"/>
  <c r="J88" i="29"/>
  <c r="D88" i="29"/>
  <c r="I88" i="29" s="1"/>
  <c r="I82" i="29"/>
  <c r="I87" i="29" s="1"/>
  <c r="C82" i="29"/>
  <c r="K81" i="29"/>
  <c r="L81" i="29" s="1"/>
  <c r="M81" i="29" s="1"/>
  <c r="N81" i="29" s="1"/>
  <c r="O81" i="29" s="1"/>
  <c r="P81" i="29" s="1"/>
  <c r="Q81" i="29" s="1"/>
  <c r="R81" i="29" s="1"/>
  <c r="S81" i="29" s="1"/>
  <c r="T81" i="29" s="1"/>
  <c r="U81" i="29" s="1"/>
  <c r="V81" i="29" s="1"/>
  <c r="W81" i="29" s="1"/>
  <c r="X81" i="29" s="1"/>
  <c r="Y81" i="29" s="1"/>
  <c r="Z81" i="29" s="1"/>
  <c r="AA81" i="29" s="1"/>
  <c r="AB81" i="29" s="1"/>
  <c r="J81" i="29"/>
  <c r="E81" i="29"/>
  <c r="I81" i="29" s="1"/>
  <c r="K80" i="29"/>
  <c r="L80" i="29" s="1"/>
  <c r="M80" i="29" s="1"/>
  <c r="N80" i="29" s="1"/>
  <c r="O80" i="29" s="1"/>
  <c r="P80" i="29" s="1"/>
  <c r="Q80" i="29" s="1"/>
  <c r="R80" i="29" s="1"/>
  <c r="S80" i="29" s="1"/>
  <c r="T80" i="29" s="1"/>
  <c r="U80" i="29" s="1"/>
  <c r="V80" i="29" s="1"/>
  <c r="W80" i="29" s="1"/>
  <c r="X80" i="29" s="1"/>
  <c r="Y80" i="29" s="1"/>
  <c r="Z80" i="29" s="1"/>
  <c r="AA80" i="29" s="1"/>
  <c r="AB80" i="29" s="1"/>
  <c r="J80" i="29"/>
  <c r="I80" i="29"/>
  <c r="E80" i="29"/>
  <c r="I79" i="29"/>
  <c r="E79" i="29"/>
  <c r="J79" i="29" s="1"/>
  <c r="K79" i="29" s="1"/>
  <c r="L79" i="29" s="1"/>
  <c r="M79" i="29" s="1"/>
  <c r="N79" i="29" s="1"/>
  <c r="O79" i="29" s="1"/>
  <c r="P79" i="29" s="1"/>
  <c r="Q79" i="29" s="1"/>
  <c r="R79" i="29" s="1"/>
  <c r="S79" i="29" s="1"/>
  <c r="T79" i="29" s="1"/>
  <c r="U79" i="29" s="1"/>
  <c r="V79" i="29" s="1"/>
  <c r="W79" i="29" s="1"/>
  <c r="X79" i="29" s="1"/>
  <c r="Y79" i="29" s="1"/>
  <c r="Z79" i="29" s="1"/>
  <c r="AA79" i="29" s="1"/>
  <c r="AB79" i="29" s="1"/>
  <c r="J78" i="29"/>
  <c r="I78" i="29"/>
  <c r="E78" i="29"/>
  <c r="F54" i="29"/>
  <c r="G53" i="29"/>
  <c r="G52" i="29"/>
  <c r="G51" i="29"/>
  <c r="E50" i="29"/>
  <c r="G50" i="29" s="1"/>
  <c r="G49" i="29"/>
  <c r="G48" i="29"/>
  <c r="G47" i="29"/>
  <c r="G46" i="29"/>
  <c r="G45" i="29"/>
  <c r="G44" i="29"/>
  <c r="G43" i="29"/>
  <c r="G42" i="29"/>
  <c r="E42" i="29"/>
  <c r="G40" i="29"/>
  <c r="G39" i="29"/>
  <c r="G38" i="29"/>
  <c r="G37" i="29"/>
  <c r="G36" i="29"/>
  <c r="G35" i="29"/>
  <c r="G34" i="29"/>
  <c r="E34" i="29"/>
  <c r="G33" i="29"/>
  <c r="G54" i="29" s="1"/>
  <c r="G32" i="29"/>
  <c r="G31" i="29"/>
  <c r="G25" i="29"/>
  <c r="G24" i="29"/>
  <c r="G23" i="29"/>
  <c r="G22" i="29"/>
  <c r="E22" i="29"/>
  <c r="G21" i="29"/>
  <c r="H20" i="29"/>
  <c r="E20" i="29"/>
  <c r="G19" i="29"/>
  <c r="F19" i="29"/>
  <c r="E19" i="29"/>
  <c r="G18" i="29"/>
  <c r="L6" i="29"/>
  <c r="N6" i="29" s="1"/>
  <c r="H6" i="29"/>
  <c r="R135" i="28"/>
  <c r="S135" i="28" s="1"/>
  <c r="T135" i="28" s="1"/>
  <c r="U135" i="28" s="1"/>
  <c r="V135" i="28" s="1"/>
  <c r="W135" i="28" s="1"/>
  <c r="X135" i="28" s="1"/>
  <c r="Y135" i="28" s="1"/>
  <c r="Z135" i="28" s="1"/>
  <c r="AA135" i="28" s="1"/>
  <c r="AB135" i="28" s="1"/>
  <c r="Q135" i="28"/>
  <c r="J135" i="28"/>
  <c r="K135" i="28" s="1"/>
  <c r="L135" i="28" s="1"/>
  <c r="M135" i="28" s="1"/>
  <c r="N135" i="28" s="1"/>
  <c r="O135" i="28" s="1"/>
  <c r="P135" i="28" s="1"/>
  <c r="I135" i="28"/>
  <c r="M132" i="28"/>
  <c r="N132" i="28" s="1"/>
  <c r="O132" i="28" s="1"/>
  <c r="P132" i="28" s="1"/>
  <c r="Q132" i="28" s="1"/>
  <c r="R132" i="28" s="1"/>
  <c r="S132" i="28" s="1"/>
  <c r="T132" i="28" s="1"/>
  <c r="U132" i="28" s="1"/>
  <c r="V132" i="28" s="1"/>
  <c r="W132" i="28" s="1"/>
  <c r="X132" i="28" s="1"/>
  <c r="Y132" i="28" s="1"/>
  <c r="Z132" i="28" s="1"/>
  <c r="AA132" i="28" s="1"/>
  <c r="AB132" i="28" s="1"/>
  <c r="J132" i="28"/>
  <c r="K132" i="28" s="1"/>
  <c r="L132" i="28" s="1"/>
  <c r="I132" i="28"/>
  <c r="J123" i="28"/>
  <c r="K123" i="28" s="1"/>
  <c r="L123" i="28" s="1"/>
  <c r="M123" i="28" s="1"/>
  <c r="N123" i="28" s="1"/>
  <c r="O123" i="28" s="1"/>
  <c r="P123" i="28" s="1"/>
  <c r="Q123" i="28" s="1"/>
  <c r="R123" i="28" s="1"/>
  <c r="S123" i="28" s="1"/>
  <c r="T123" i="28" s="1"/>
  <c r="U123" i="28" s="1"/>
  <c r="V123" i="28" s="1"/>
  <c r="W123" i="28" s="1"/>
  <c r="X123" i="28" s="1"/>
  <c r="Y123" i="28" s="1"/>
  <c r="Z123" i="28" s="1"/>
  <c r="AA123" i="28" s="1"/>
  <c r="AB123" i="28" s="1"/>
  <c r="I123" i="28"/>
  <c r="C122" i="28"/>
  <c r="J121" i="28"/>
  <c r="K121" i="28" s="1"/>
  <c r="L121" i="28" s="1"/>
  <c r="I121" i="28"/>
  <c r="I120" i="28"/>
  <c r="C120" i="28"/>
  <c r="J120" i="28" s="1"/>
  <c r="K120" i="28" s="1"/>
  <c r="L120" i="28" s="1"/>
  <c r="M120" i="28" s="1"/>
  <c r="N120" i="28" s="1"/>
  <c r="J119" i="28"/>
  <c r="I119" i="28"/>
  <c r="C119" i="28"/>
  <c r="C117" i="28"/>
  <c r="AB116" i="28"/>
  <c r="M116" i="28"/>
  <c r="N116" i="28" s="1"/>
  <c r="O116" i="28" s="1"/>
  <c r="P116" i="28" s="1"/>
  <c r="Q116" i="28" s="1"/>
  <c r="R116" i="28" s="1"/>
  <c r="S116" i="28" s="1"/>
  <c r="T116" i="28" s="1"/>
  <c r="U116" i="28" s="1"/>
  <c r="V116" i="28" s="1"/>
  <c r="W116" i="28" s="1"/>
  <c r="X116" i="28" s="1"/>
  <c r="Y116" i="28" s="1"/>
  <c r="Z116" i="28" s="1"/>
  <c r="AA116" i="28" s="1"/>
  <c r="K116" i="28"/>
  <c r="L116" i="28" s="1"/>
  <c r="J116" i="28"/>
  <c r="I116" i="28"/>
  <c r="J115" i="28"/>
  <c r="K115" i="28" s="1"/>
  <c r="L115" i="28" s="1"/>
  <c r="M115" i="28" s="1"/>
  <c r="N115" i="28" s="1"/>
  <c r="O115" i="28" s="1"/>
  <c r="P115" i="28" s="1"/>
  <c r="Q115" i="28" s="1"/>
  <c r="R115" i="28" s="1"/>
  <c r="S115" i="28" s="1"/>
  <c r="T115" i="28" s="1"/>
  <c r="U115" i="28" s="1"/>
  <c r="V115" i="28" s="1"/>
  <c r="W115" i="28" s="1"/>
  <c r="X115" i="28" s="1"/>
  <c r="Y115" i="28" s="1"/>
  <c r="Z115" i="28" s="1"/>
  <c r="AA115" i="28" s="1"/>
  <c r="AB115" i="28" s="1"/>
  <c r="I115" i="28"/>
  <c r="J114" i="28"/>
  <c r="I114" i="28"/>
  <c r="K113" i="28"/>
  <c r="J113" i="28"/>
  <c r="I113" i="28"/>
  <c r="I117" i="28" s="1"/>
  <c r="P110" i="28"/>
  <c r="Q110" i="28" s="1"/>
  <c r="R110" i="28" s="1"/>
  <c r="S110" i="28" s="1"/>
  <c r="T110" i="28" s="1"/>
  <c r="U110" i="28" s="1"/>
  <c r="V110" i="28" s="1"/>
  <c r="W110" i="28" s="1"/>
  <c r="X110" i="28" s="1"/>
  <c r="Y110" i="28" s="1"/>
  <c r="Z110" i="28" s="1"/>
  <c r="AA110" i="28" s="1"/>
  <c r="AB110" i="28" s="1"/>
  <c r="J110" i="28"/>
  <c r="K110" i="28" s="1"/>
  <c r="L110" i="28" s="1"/>
  <c r="M110" i="28" s="1"/>
  <c r="N110" i="28" s="1"/>
  <c r="O110" i="28" s="1"/>
  <c r="I110" i="28"/>
  <c r="J108" i="28"/>
  <c r="K108" i="28" s="1"/>
  <c r="L108" i="28" s="1"/>
  <c r="M108" i="28" s="1"/>
  <c r="N108" i="28" s="1"/>
  <c r="O108" i="28" s="1"/>
  <c r="P108" i="28" s="1"/>
  <c r="Q108" i="28" s="1"/>
  <c r="R108" i="28" s="1"/>
  <c r="S108" i="28" s="1"/>
  <c r="T108" i="28" s="1"/>
  <c r="U108" i="28" s="1"/>
  <c r="V108" i="28" s="1"/>
  <c r="W108" i="28" s="1"/>
  <c r="X108" i="28" s="1"/>
  <c r="Y108" i="28" s="1"/>
  <c r="Z108" i="28" s="1"/>
  <c r="AA108" i="28" s="1"/>
  <c r="AB108" i="28" s="1"/>
  <c r="I108" i="28"/>
  <c r="J107" i="28"/>
  <c r="K107" i="28" s="1"/>
  <c r="L107" i="28" s="1"/>
  <c r="M107" i="28" s="1"/>
  <c r="N107" i="28" s="1"/>
  <c r="O107" i="28" s="1"/>
  <c r="P107" i="28" s="1"/>
  <c r="Q107" i="28" s="1"/>
  <c r="R107" i="28" s="1"/>
  <c r="S107" i="28" s="1"/>
  <c r="T107" i="28" s="1"/>
  <c r="U107" i="28" s="1"/>
  <c r="V107" i="28" s="1"/>
  <c r="W107" i="28" s="1"/>
  <c r="X107" i="28" s="1"/>
  <c r="Y107" i="28" s="1"/>
  <c r="Z107" i="28" s="1"/>
  <c r="AA107" i="28" s="1"/>
  <c r="AB107" i="28" s="1"/>
  <c r="I107" i="28"/>
  <c r="P106" i="28"/>
  <c r="Q106" i="28" s="1"/>
  <c r="R106" i="28" s="1"/>
  <c r="S106" i="28" s="1"/>
  <c r="T106" i="28" s="1"/>
  <c r="U106" i="28" s="1"/>
  <c r="V106" i="28" s="1"/>
  <c r="W106" i="28" s="1"/>
  <c r="X106" i="28" s="1"/>
  <c r="Y106" i="28" s="1"/>
  <c r="Z106" i="28" s="1"/>
  <c r="AA106" i="28" s="1"/>
  <c r="AB106" i="28" s="1"/>
  <c r="K106" i="28"/>
  <c r="L106" i="28" s="1"/>
  <c r="M106" i="28" s="1"/>
  <c r="N106" i="28" s="1"/>
  <c r="O106" i="28" s="1"/>
  <c r="J106" i="28"/>
  <c r="I106" i="28"/>
  <c r="N105" i="28"/>
  <c r="O105" i="28" s="1"/>
  <c r="J105" i="28"/>
  <c r="K105" i="28" s="1"/>
  <c r="L105" i="28" s="1"/>
  <c r="M105" i="28" s="1"/>
  <c r="I105" i="28"/>
  <c r="AB104" i="28"/>
  <c r="I103" i="28"/>
  <c r="C103" i="28"/>
  <c r="N102" i="28"/>
  <c r="O102" i="28" s="1"/>
  <c r="P102" i="28" s="1"/>
  <c r="Q102" i="28" s="1"/>
  <c r="R102" i="28" s="1"/>
  <c r="S102" i="28" s="1"/>
  <c r="T102" i="28" s="1"/>
  <c r="U102" i="28" s="1"/>
  <c r="V102" i="28" s="1"/>
  <c r="W102" i="28" s="1"/>
  <c r="X102" i="28" s="1"/>
  <c r="Y102" i="28" s="1"/>
  <c r="Z102" i="28" s="1"/>
  <c r="AA102" i="28" s="1"/>
  <c r="AB102" i="28" s="1"/>
  <c r="K102" i="28"/>
  <c r="L102" i="28" s="1"/>
  <c r="M102" i="28" s="1"/>
  <c r="J102" i="28"/>
  <c r="I102" i="28"/>
  <c r="L101" i="28"/>
  <c r="M101" i="28" s="1"/>
  <c r="N101" i="28" s="1"/>
  <c r="O101" i="28" s="1"/>
  <c r="P101" i="28" s="1"/>
  <c r="Q101" i="28" s="1"/>
  <c r="R101" i="28" s="1"/>
  <c r="S101" i="28" s="1"/>
  <c r="T101" i="28" s="1"/>
  <c r="U101" i="28" s="1"/>
  <c r="V101" i="28" s="1"/>
  <c r="W101" i="28" s="1"/>
  <c r="X101" i="28" s="1"/>
  <c r="Y101" i="28" s="1"/>
  <c r="Z101" i="28" s="1"/>
  <c r="AA101" i="28" s="1"/>
  <c r="AB101" i="28" s="1"/>
  <c r="K101" i="28"/>
  <c r="J101" i="28"/>
  <c r="I101" i="28"/>
  <c r="P100" i="28"/>
  <c r="Q100" i="28" s="1"/>
  <c r="R100" i="28" s="1"/>
  <c r="S100" i="28" s="1"/>
  <c r="T100" i="28" s="1"/>
  <c r="U100" i="28" s="1"/>
  <c r="V100" i="28" s="1"/>
  <c r="W100" i="28" s="1"/>
  <c r="X100" i="28" s="1"/>
  <c r="Y100" i="28" s="1"/>
  <c r="Z100" i="28" s="1"/>
  <c r="AA100" i="28" s="1"/>
  <c r="AB100" i="28" s="1"/>
  <c r="N100" i="28"/>
  <c r="O100" i="28" s="1"/>
  <c r="K100" i="28"/>
  <c r="L100" i="28" s="1"/>
  <c r="M100" i="28" s="1"/>
  <c r="J100" i="28"/>
  <c r="I100" i="28"/>
  <c r="J99" i="28"/>
  <c r="K99" i="28" s="1"/>
  <c r="L99" i="28" s="1"/>
  <c r="M99" i="28" s="1"/>
  <c r="N99" i="28" s="1"/>
  <c r="O99" i="28" s="1"/>
  <c r="P99" i="28" s="1"/>
  <c r="Q99" i="28" s="1"/>
  <c r="R99" i="28" s="1"/>
  <c r="S99" i="28" s="1"/>
  <c r="T99" i="28" s="1"/>
  <c r="U99" i="28" s="1"/>
  <c r="V99" i="28" s="1"/>
  <c r="W99" i="28" s="1"/>
  <c r="X99" i="28" s="1"/>
  <c r="Y99" i="28" s="1"/>
  <c r="Z99" i="28" s="1"/>
  <c r="AA99" i="28" s="1"/>
  <c r="AB99" i="28" s="1"/>
  <c r="I99" i="28"/>
  <c r="J98" i="28"/>
  <c r="I98" i="28"/>
  <c r="O92" i="28"/>
  <c r="P92" i="28" s="1"/>
  <c r="Q92" i="28" s="1"/>
  <c r="R92" i="28" s="1"/>
  <c r="S92" i="28" s="1"/>
  <c r="T92" i="28" s="1"/>
  <c r="U92" i="28" s="1"/>
  <c r="V92" i="28" s="1"/>
  <c r="W92" i="28" s="1"/>
  <c r="X92" i="28" s="1"/>
  <c r="Y92" i="28" s="1"/>
  <c r="Z92" i="28" s="1"/>
  <c r="AA92" i="28" s="1"/>
  <c r="AB92" i="28" s="1"/>
  <c r="K92" i="28"/>
  <c r="L92" i="28" s="1"/>
  <c r="M92" i="28" s="1"/>
  <c r="N92" i="28" s="1"/>
  <c r="J92" i="28"/>
  <c r="I92" i="28"/>
  <c r="M91" i="28"/>
  <c r="N91" i="28" s="1"/>
  <c r="O91" i="28" s="1"/>
  <c r="P91" i="28" s="1"/>
  <c r="Q91" i="28" s="1"/>
  <c r="R91" i="28" s="1"/>
  <c r="S91" i="28" s="1"/>
  <c r="T91" i="28" s="1"/>
  <c r="U91" i="28" s="1"/>
  <c r="V91" i="28" s="1"/>
  <c r="W91" i="28" s="1"/>
  <c r="X91" i="28" s="1"/>
  <c r="Y91" i="28" s="1"/>
  <c r="Z91" i="28" s="1"/>
  <c r="AA91" i="28" s="1"/>
  <c r="AB91" i="28" s="1"/>
  <c r="K91" i="28"/>
  <c r="L91" i="28" s="1"/>
  <c r="J91" i="28"/>
  <c r="I91" i="28"/>
  <c r="R88" i="28"/>
  <c r="S88" i="28" s="1"/>
  <c r="T88" i="28" s="1"/>
  <c r="U88" i="28" s="1"/>
  <c r="V88" i="28" s="1"/>
  <c r="W88" i="28" s="1"/>
  <c r="X88" i="28" s="1"/>
  <c r="Y88" i="28" s="1"/>
  <c r="Z88" i="28" s="1"/>
  <c r="AA88" i="28" s="1"/>
  <c r="AB88" i="28" s="1"/>
  <c r="N88" i="28"/>
  <c r="O88" i="28" s="1"/>
  <c r="P88" i="28" s="1"/>
  <c r="Q88" i="28" s="1"/>
  <c r="J88" i="28"/>
  <c r="K88" i="28" s="1"/>
  <c r="L88" i="28" s="1"/>
  <c r="M88" i="28" s="1"/>
  <c r="I88" i="28"/>
  <c r="D88" i="28"/>
  <c r="C82" i="28"/>
  <c r="J81" i="28"/>
  <c r="K81" i="28" s="1"/>
  <c r="L81" i="28" s="1"/>
  <c r="M81" i="28" s="1"/>
  <c r="N81" i="28" s="1"/>
  <c r="O81" i="28" s="1"/>
  <c r="P81" i="28" s="1"/>
  <c r="Q81" i="28" s="1"/>
  <c r="R81" i="28" s="1"/>
  <c r="S81" i="28" s="1"/>
  <c r="T81" i="28" s="1"/>
  <c r="U81" i="28" s="1"/>
  <c r="V81" i="28" s="1"/>
  <c r="W81" i="28" s="1"/>
  <c r="X81" i="28" s="1"/>
  <c r="Y81" i="28" s="1"/>
  <c r="Z81" i="28" s="1"/>
  <c r="AA81" i="28" s="1"/>
  <c r="AB81" i="28" s="1"/>
  <c r="I81" i="28"/>
  <c r="E81" i="28"/>
  <c r="Y80" i="28"/>
  <c r="Z80" i="28" s="1"/>
  <c r="AA80" i="28" s="1"/>
  <c r="AB80" i="28" s="1"/>
  <c r="W80" i="28"/>
  <c r="X80" i="28" s="1"/>
  <c r="L80" i="28"/>
  <c r="M80" i="28" s="1"/>
  <c r="N80" i="28" s="1"/>
  <c r="O80" i="28" s="1"/>
  <c r="P80" i="28" s="1"/>
  <c r="Q80" i="28" s="1"/>
  <c r="R80" i="28" s="1"/>
  <c r="S80" i="28" s="1"/>
  <c r="T80" i="28" s="1"/>
  <c r="U80" i="28" s="1"/>
  <c r="V80" i="28" s="1"/>
  <c r="J80" i="28"/>
  <c r="K80" i="28" s="1"/>
  <c r="I80" i="28"/>
  <c r="E80" i="28"/>
  <c r="M79" i="28"/>
  <c r="N79" i="28" s="1"/>
  <c r="O79" i="28" s="1"/>
  <c r="P79" i="28" s="1"/>
  <c r="Q79" i="28" s="1"/>
  <c r="R79" i="28" s="1"/>
  <c r="S79" i="28" s="1"/>
  <c r="T79" i="28" s="1"/>
  <c r="U79" i="28" s="1"/>
  <c r="V79" i="28" s="1"/>
  <c r="W79" i="28" s="1"/>
  <c r="X79" i="28" s="1"/>
  <c r="Y79" i="28" s="1"/>
  <c r="Z79" i="28" s="1"/>
  <c r="AA79" i="28" s="1"/>
  <c r="AB79" i="28" s="1"/>
  <c r="L79" i="28"/>
  <c r="K79" i="28"/>
  <c r="I79" i="28"/>
  <c r="E79" i="28"/>
  <c r="J79" i="28" s="1"/>
  <c r="E78" i="28"/>
  <c r="F54" i="28"/>
  <c r="G53" i="28"/>
  <c r="G52" i="28"/>
  <c r="G51" i="28"/>
  <c r="G49" i="28"/>
  <c r="G48" i="28"/>
  <c r="G47" i="28"/>
  <c r="G46" i="28"/>
  <c r="G45" i="28"/>
  <c r="G44" i="28"/>
  <c r="G43" i="28"/>
  <c r="E42" i="28"/>
  <c r="G40" i="28"/>
  <c r="G39" i="28"/>
  <c r="G38" i="28"/>
  <c r="G37" i="28"/>
  <c r="G36" i="28"/>
  <c r="G35" i="28"/>
  <c r="E34" i="28"/>
  <c r="G33" i="28"/>
  <c r="G32" i="28"/>
  <c r="G31" i="28"/>
  <c r="G25" i="28"/>
  <c r="G24" i="28"/>
  <c r="G23" i="28"/>
  <c r="E22" i="28"/>
  <c r="G22" i="28" s="1"/>
  <c r="G21" i="28"/>
  <c r="H20" i="28"/>
  <c r="F20" i="28"/>
  <c r="E20" i="28"/>
  <c r="E19" i="28"/>
  <c r="G18" i="28"/>
  <c r="N6" i="28"/>
  <c r="C133" i="28" s="1"/>
  <c r="L6" i="28"/>
  <c r="H6" i="28"/>
  <c r="K135" i="27"/>
  <c r="L135" i="27" s="1"/>
  <c r="M135" i="27" s="1"/>
  <c r="N135" i="27" s="1"/>
  <c r="O135" i="27" s="1"/>
  <c r="P135" i="27" s="1"/>
  <c r="Q135" i="27" s="1"/>
  <c r="R135" i="27" s="1"/>
  <c r="S135" i="27" s="1"/>
  <c r="T135" i="27" s="1"/>
  <c r="U135" i="27" s="1"/>
  <c r="V135" i="27" s="1"/>
  <c r="W135" i="27" s="1"/>
  <c r="X135" i="27" s="1"/>
  <c r="Y135" i="27" s="1"/>
  <c r="Z135" i="27" s="1"/>
  <c r="AA135" i="27" s="1"/>
  <c r="AB135" i="27" s="1"/>
  <c r="J135" i="27"/>
  <c r="I135" i="27"/>
  <c r="O132" i="27"/>
  <c r="P132" i="27" s="1"/>
  <c r="Q132" i="27" s="1"/>
  <c r="R132" i="27" s="1"/>
  <c r="S132" i="27" s="1"/>
  <c r="T132" i="27" s="1"/>
  <c r="U132" i="27" s="1"/>
  <c r="V132" i="27" s="1"/>
  <c r="W132" i="27" s="1"/>
  <c r="X132" i="27" s="1"/>
  <c r="Y132" i="27" s="1"/>
  <c r="Z132" i="27" s="1"/>
  <c r="AA132" i="27" s="1"/>
  <c r="AB132" i="27" s="1"/>
  <c r="L132" i="27"/>
  <c r="M132" i="27" s="1"/>
  <c r="N132" i="27" s="1"/>
  <c r="K132" i="27"/>
  <c r="J132" i="27"/>
  <c r="I132" i="27"/>
  <c r="AB123" i="27"/>
  <c r="P123" i="27"/>
  <c r="Q123" i="27" s="1"/>
  <c r="R123" i="27" s="1"/>
  <c r="S123" i="27" s="1"/>
  <c r="T123" i="27" s="1"/>
  <c r="U123" i="27" s="1"/>
  <c r="V123" i="27" s="1"/>
  <c r="W123" i="27" s="1"/>
  <c r="X123" i="27" s="1"/>
  <c r="Y123" i="27" s="1"/>
  <c r="Z123" i="27" s="1"/>
  <c r="AA123" i="27" s="1"/>
  <c r="L123" i="27"/>
  <c r="M123" i="27" s="1"/>
  <c r="N123" i="27" s="1"/>
  <c r="O123" i="27" s="1"/>
  <c r="J123" i="27"/>
  <c r="K123" i="27" s="1"/>
  <c r="I123" i="27"/>
  <c r="L122" i="27"/>
  <c r="M122" i="27" s="1"/>
  <c r="N122" i="27" s="1"/>
  <c r="O122" i="27" s="1"/>
  <c r="P122" i="27" s="1"/>
  <c r="Q122" i="27" s="1"/>
  <c r="R122" i="27" s="1"/>
  <c r="S122" i="27" s="1"/>
  <c r="T122" i="27" s="1"/>
  <c r="U122" i="27" s="1"/>
  <c r="V122" i="27" s="1"/>
  <c r="W122" i="27" s="1"/>
  <c r="X122" i="27" s="1"/>
  <c r="Y122" i="27" s="1"/>
  <c r="Z122" i="27" s="1"/>
  <c r="AA122" i="27" s="1"/>
  <c r="AB122" i="27" s="1"/>
  <c r="J122" i="27"/>
  <c r="K122" i="27" s="1"/>
  <c r="C122" i="27"/>
  <c r="I122" i="27" s="1"/>
  <c r="L121" i="27"/>
  <c r="M121" i="27" s="1"/>
  <c r="N121" i="27" s="1"/>
  <c r="O121" i="27" s="1"/>
  <c r="P121" i="27" s="1"/>
  <c r="Q121" i="27" s="1"/>
  <c r="R121" i="27" s="1"/>
  <c r="S121" i="27" s="1"/>
  <c r="T121" i="27" s="1"/>
  <c r="U121" i="27" s="1"/>
  <c r="V121" i="27" s="1"/>
  <c r="W121" i="27" s="1"/>
  <c r="X121" i="27" s="1"/>
  <c r="Y121" i="27" s="1"/>
  <c r="Z121" i="27" s="1"/>
  <c r="AA121" i="27" s="1"/>
  <c r="AB121" i="27" s="1"/>
  <c r="K121" i="27"/>
  <c r="J121" i="27"/>
  <c r="I121" i="27"/>
  <c r="I120" i="27"/>
  <c r="C120" i="27"/>
  <c r="J120" i="27" s="1"/>
  <c r="K120" i="27" s="1"/>
  <c r="L120" i="27" s="1"/>
  <c r="J119" i="27"/>
  <c r="J124" i="27" s="1"/>
  <c r="C119" i="27"/>
  <c r="C124" i="27" s="1"/>
  <c r="I117" i="27"/>
  <c r="C117" i="27"/>
  <c r="Y116" i="27"/>
  <c r="Z116" i="27" s="1"/>
  <c r="AA116" i="27" s="1"/>
  <c r="AB116" i="27" s="1"/>
  <c r="M116" i="27"/>
  <c r="N116" i="27" s="1"/>
  <c r="O116" i="27" s="1"/>
  <c r="P116" i="27" s="1"/>
  <c r="Q116" i="27" s="1"/>
  <c r="R116" i="27" s="1"/>
  <c r="S116" i="27" s="1"/>
  <c r="T116" i="27" s="1"/>
  <c r="U116" i="27" s="1"/>
  <c r="V116" i="27" s="1"/>
  <c r="W116" i="27" s="1"/>
  <c r="X116" i="27" s="1"/>
  <c r="L116" i="27"/>
  <c r="K116" i="27"/>
  <c r="J116" i="27"/>
  <c r="I116" i="27"/>
  <c r="N115" i="27"/>
  <c r="O115" i="27" s="1"/>
  <c r="P115" i="27" s="1"/>
  <c r="Q115" i="27" s="1"/>
  <c r="R115" i="27" s="1"/>
  <c r="S115" i="27" s="1"/>
  <c r="T115" i="27" s="1"/>
  <c r="U115" i="27" s="1"/>
  <c r="V115" i="27" s="1"/>
  <c r="W115" i="27" s="1"/>
  <c r="X115" i="27" s="1"/>
  <c r="Y115" i="27" s="1"/>
  <c r="Z115" i="27" s="1"/>
  <c r="AA115" i="27" s="1"/>
  <c r="AB115" i="27" s="1"/>
  <c r="M115" i="27"/>
  <c r="J115" i="27"/>
  <c r="K115" i="27" s="1"/>
  <c r="L115" i="27" s="1"/>
  <c r="I115" i="27"/>
  <c r="R114" i="27"/>
  <c r="S114" i="27" s="1"/>
  <c r="T114" i="27" s="1"/>
  <c r="U114" i="27" s="1"/>
  <c r="V114" i="27" s="1"/>
  <c r="W114" i="27" s="1"/>
  <c r="X114" i="27" s="1"/>
  <c r="Y114" i="27" s="1"/>
  <c r="Z114" i="27" s="1"/>
  <c r="AA114" i="27" s="1"/>
  <c r="AB114" i="27" s="1"/>
  <c r="L114" i="27"/>
  <c r="M114" i="27" s="1"/>
  <c r="N114" i="27" s="1"/>
  <c r="O114" i="27" s="1"/>
  <c r="P114" i="27" s="1"/>
  <c r="Q114" i="27" s="1"/>
  <c r="J114" i="27"/>
  <c r="K114" i="27" s="1"/>
  <c r="I114" i="27"/>
  <c r="J113" i="27"/>
  <c r="J117" i="27" s="1"/>
  <c r="I113" i="27"/>
  <c r="W110" i="27"/>
  <c r="X110" i="27" s="1"/>
  <c r="Y110" i="27" s="1"/>
  <c r="Z110" i="27" s="1"/>
  <c r="AA110" i="27" s="1"/>
  <c r="AB110" i="27" s="1"/>
  <c r="K110" i="27"/>
  <c r="L110" i="27" s="1"/>
  <c r="M110" i="27" s="1"/>
  <c r="N110" i="27" s="1"/>
  <c r="O110" i="27" s="1"/>
  <c r="P110" i="27" s="1"/>
  <c r="Q110" i="27" s="1"/>
  <c r="R110" i="27" s="1"/>
  <c r="S110" i="27" s="1"/>
  <c r="T110" i="27" s="1"/>
  <c r="U110" i="27" s="1"/>
  <c r="V110" i="27" s="1"/>
  <c r="J110" i="27"/>
  <c r="I110" i="27"/>
  <c r="K108" i="27"/>
  <c r="L108" i="27" s="1"/>
  <c r="M108" i="27" s="1"/>
  <c r="N108" i="27" s="1"/>
  <c r="O108" i="27" s="1"/>
  <c r="P108" i="27" s="1"/>
  <c r="Q108" i="27" s="1"/>
  <c r="R108" i="27" s="1"/>
  <c r="S108" i="27" s="1"/>
  <c r="T108" i="27" s="1"/>
  <c r="U108" i="27" s="1"/>
  <c r="V108" i="27" s="1"/>
  <c r="W108" i="27" s="1"/>
  <c r="X108" i="27" s="1"/>
  <c r="Y108" i="27" s="1"/>
  <c r="Z108" i="27" s="1"/>
  <c r="AA108" i="27" s="1"/>
  <c r="AB108" i="27" s="1"/>
  <c r="J108" i="27"/>
  <c r="I108" i="27"/>
  <c r="L107" i="27"/>
  <c r="K107" i="27"/>
  <c r="J107" i="27"/>
  <c r="I107" i="27"/>
  <c r="P106" i="27"/>
  <c r="Q106" i="27" s="1"/>
  <c r="R106" i="27" s="1"/>
  <c r="S106" i="27" s="1"/>
  <c r="T106" i="27" s="1"/>
  <c r="U106" i="27" s="1"/>
  <c r="V106" i="27" s="1"/>
  <c r="W106" i="27" s="1"/>
  <c r="X106" i="27" s="1"/>
  <c r="Y106" i="27" s="1"/>
  <c r="Z106" i="27" s="1"/>
  <c r="AA106" i="27" s="1"/>
  <c r="AB106" i="27" s="1"/>
  <c r="K106" i="27"/>
  <c r="L106" i="27" s="1"/>
  <c r="M106" i="27" s="1"/>
  <c r="N106" i="27" s="1"/>
  <c r="O106" i="27" s="1"/>
  <c r="J106" i="27"/>
  <c r="I106" i="27"/>
  <c r="K105" i="27"/>
  <c r="L105" i="27" s="1"/>
  <c r="M105" i="27" s="1"/>
  <c r="N105" i="27" s="1"/>
  <c r="J105" i="27"/>
  <c r="I105" i="27"/>
  <c r="AB104" i="27"/>
  <c r="C103" i="27"/>
  <c r="Z102" i="27"/>
  <c r="AA102" i="27" s="1"/>
  <c r="AB102" i="27" s="1"/>
  <c r="J102" i="27"/>
  <c r="K102" i="27" s="1"/>
  <c r="L102" i="27" s="1"/>
  <c r="M102" i="27" s="1"/>
  <c r="N102" i="27" s="1"/>
  <c r="O102" i="27" s="1"/>
  <c r="P102" i="27" s="1"/>
  <c r="Q102" i="27" s="1"/>
  <c r="R102" i="27" s="1"/>
  <c r="S102" i="27" s="1"/>
  <c r="T102" i="27" s="1"/>
  <c r="U102" i="27" s="1"/>
  <c r="V102" i="27" s="1"/>
  <c r="W102" i="27" s="1"/>
  <c r="X102" i="27" s="1"/>
  <c r="Y102" i="27" s="1"/>
  <c r="I102" i="27"/>
  <c r="L101" i="27"/>
  <c r="M101" i="27" s="1"/>
  <c r="N101" i="27" s="1"/>
  <c r="O101" i="27" s="1"/>
  <c r="P101" i="27" s="1"/>
  <c r="Q101" i="27" s="1"/>
  <c r="R101" i="27" s="1"/>
  <c r="S101" i="27" s="1"/>
  <c r="T101" i="27" s="1"/>
  <c r="U101" i="27" s="1"/>
  <c r="V101" i="27" s="1"/>
  <c r="W101" i="27" s="1"/>
  <c r="X101" i="27" s="1"/>
  <c r="Y101" i="27" s="1"/>
  <c r="Z101" i="27" s="1"/>
  <c r="AA101" i="27" s="1"/>
  <c r="AB101" i="27" s="1"/>
  <c r="J101" i="27"/>
  <c r="K101" i="27" s="1"/>
  <c r="I101" i="27"/>
  <c r="P100" i="27"/>
  <c r="Q100" i="27" s="1"/>
  <c r="R100" i="27" s="1"/>
  <c r="S100" i="27" s="1"/>
  <c r="T100" i="27" s="1"/>
  <c r="U100" i="27" s="1"/>
  <c r="V100" i="27" s="1"/>
  <c r="W100" i="27" s="1"/>
  <c r="X100" i="27" s="1"/>
  <c r="Y100" i="27" s="1"/>
  <c r="Z100" i="27" s="1"/>
  <c r="AA100" i="27" s="1"/>
  <c r="AB100" i="27" s="1"/>
  <c r="N100" i="27"/>
  <c r="O100" i="27" s="1"/>
  <c r="K100" i="27"/>
  <c r="L100" i="27" s="1"/>
  <c r="M100" i="27" s="1"/>
  <c r="J100" i="27"/>
  <c r="I100" i="27"/>
  <c r="S99" i="27"/>
  <c r="T99" i="27" s="1"/>
  <c r="U99" i="27" s="1"/>
  <c r="V99" i="27" s="1"/>
  <c r="W99" i="27" s="1"/>
  <c r="X99" i="27" s="1"/>
  <c r="Y99" i="27" s="1"/>
  <c r="Z99" i="27" s="1"/>
  <c r="AA99" i="27" s="1"/>
  <c r="AB99" i="27" s="1"/>
  <c r="J99" i="27"/>
  <c r="K99" i="27" s="1"/>
  <c r="L99" i="27" s="1"/>
  <c r="M99" i="27" s="1"/>
  <c r="N99" i="27" s="1"/>
  <c r="O99" i="27" s="1"/>
  <c r="P99" i="27" s="1"/>
  <c r="Q99" i="27" s="1"/>
  <c r="R99" i="27" s="1"/>
  <c r="I99" i="27"/>
  <c r="J98" i="27"/>
  <c r="I98" i="27"/>
  <c r="I103" i="27" s="1"/>
  <c r="J92" i="27"/>
  <c r="K92" i="27" s="1"/>
  <c r="L92" i="27" s="1"/>
  <c r="M92" i="27" s="1"/>
  <c r="N92" i="27" s="1"/>
  <c r="O92" i="27" s="1"/>
  <c r="P92" i="27" s="1"/>
  <c r="Q92" i="27" s="1"/>
  <c r="R92" i="27" s="1"/>
  <c r="S92" i="27" s="1"/>
  <c r="T92" i="27" s="1"/>
  <c r="U92" i="27" s="1"/>
  <c r="V92" i="27" s="1"/>
  <c r="W92" i="27" s="1"/>
  <c r="X92" i="27" s="1"/>
  <c r="Y92" i="27" s="1"/>
  <c r="Z92" i="27" s="1"/>
  <c r="AA92" i="27" s="1"/>
  <c r="AB92" i="27" s="1"/>
  <c r="I92" i="27"/>
  <c r="J91" i="27"/>
  <c r="K91" i="27" s="1"/>
  <c r="L91" i="27" s="1"/>
  <c r="M91" i="27" s="1"/>
  <c r="N91" i="27" s="1"/>
  <c r="O91" i="27" s="1"/>
  <c r="P91" i="27" s="1"/>
  <c r="Q91" i="27" s="1"/>
  <c r="R91" i="27" s="1"/>
  <c r="S91" i="27" s="1"/>
  <c r="T91" i="27" s="1"/>
  <c r="U91" i="27" s="1"/>
  <c r="V91" i="27" s="1"/>
  <c r="W91" i="27" s="1"/>
  <c r="X91" i="27" s="1"/>
  <c r="Y91" i="27" s="1"/>
  <c r="Z91" i="27" s="1"/>
  <c r="AA91" i="27" s="1"/>
  <c r="AB91" i="27" s="1"/>
  <c r="I91" i="27"/>
  <c r="D89" i="27"/>
  <c r="Y88" i="27"/>
  <c r="Z88" i="27" s="1"/>
  <c r="AA88" i="27" s="1"/>
  <c r="AB88" i="27" s="1"/>
  <c r="M88" i="27"/>
  <c r="N88" i="27" s="1"/>
  <c r="O88" i="27" s="1"/>
  <c r="P88" i="27" s="1"/>
  <c r="Q88" i="27" s="1"/>
  <c r="R88" i="27" s="1"/>
  <c r="S88" i="27" s="1"/>
  <c r="T88" i="27" s="1"/>
  <c r="U88" i="27" s="1"/>
  <c r="V88" i="27" s="1"/>
  <c r="W88" i="27" s="1"/>
  <c r="X88" i="27" s="1"/>
  <c r="K88" i="27"/>
  <c r="L88" i="27" s="1"/>
  <c r="I88" i="27"/>
  <c r="D88" i="27"/>
  <c r="J88" i="27" s="1"/>
  <c r="L82" i="27"/>
  <c r="L87" i="27" s="1"/>
  <c r="C82" i="27"/>
  <c r="Q81" i="27"/>
  <c r="R81" i="27" s="1"/>
  <c r="S81" i="27" s="1"/>
  <c r="T81" i="27" s="1"/>
  <c r="U81" i="27" s="1"/>
  <c r="V81" i="27" s="1"/>
  <c r="W81" i="27" s="1"/>
  <c r="X81" i="27" s="1"/>
  <c r="Y81" i="27" s="1"/>
  <c r="Z81" i="27" s="1"/>
  <c r="AA81" i="27" s="1"/>
  <c r="AB81" i="27" s="1"/>
  <c r="P81" i="27"/>
  <c r="E81" i="27"/>
  <c r="J81" i="27" s="1"/>
  <c r="K81" i="27" s="1"/>
  <c r="L81" i="27" s="1"/>
  <c r="M81" i="27" s="1"/>
  <c r="N81" i="27" s="1"/>
  <c r="O81" i="27" s="1"/>
  <c r="K80" i="27"/>
  <c r="L80" i="27" s="1"/>
  <c r="M80" i="27" s="1"/>
  <c r="N80" i="27" s="1"/>
  <c r="O80" i="27" s="1"/>
  <c r="P80" i="27" s="1"/>
  <c r="Q80" i="27" s="1"/>
  <c r="R80" i="27" s="1"/>
  <c r="S80" i="27" s="1"/>
  <c r="T80" i="27" s="1"/>
  <c r="U80" i="27" s="1"/>
  <c r="V80" i="27" s="1"/>
  <c r="W80" i="27" s="1"/>
  <c r="X80" i="27" s="1"/>
  <c r="Y80" i="27" s="1"/>
  <c r="Z80" i="27" s="1"/>
  <c r="AA80" i="27" s="1"/>
  <c r="AB80" i="27" s="1"/>
  <c r="J80" i="27"/>
  <c r="I80" i="27"/>
  <c r="E80" i="27"/>
  <c r="Z79" i="27"/>
  <c r="AA79" i="27" s="1"/>
  <c r="AB79" i="27" s="1"/>
  <c r="J79" i="27"/>
  <c r="K79" i="27" s="1"/>
  <c r="L79" i="27" s="1"/>
  <c r="M79" i="27" s="1"/>
  <c r="N79" i="27" s="1"/>
  <c r="O79" i="27" s="1"/>
  <c r="P79" i="27" s="1"/>
  <c r="Q79" i="27" s="1"/>
  <c r="R79" i="27" s="1"/>
  <c r="S79" i="27" s="1"/>
  <c r="T79" i="27" s="1"/>
  <c r="U79" i="27" s="1"/>
  <c r="V79" i="27" s="1"/>
  <c r="W79" i="27" s="1"/>
  <c r="X79" i="27" s="1"/>
  <c r="Y79" i="27" s="1"/>
  <c r="E79" i="27"/>
  <c r="I79" i="27" s="1"/>
  <c r="L78" i="27"/>
  <c r="M78" i="27" s="1"/>
  <c r="J78" i="27"/>
  <c r="K78" i="27" s="1"/>
  <c r="K82" i="27" s="1"/>
  <c r="K87" i="27" s="1"/>
  <c r="E78" i="27"/>
  <c r="C60" i="27"/>
  <c r="F54" i="27"/>
  <c r="E54" i="27"/>
  <c r="G53" i="27"/>
  <c r="G52" i="27"/>
  <c r="G51" i="27"/>
  <c r="E50" i="27"/>
  <c r="G50" i="27" s="1"/>
  <c r="G49" i="27"/>
  <c r="G48" i="27"/>
  <c r="G47" i="27"/>
  <c r="G46" i="27"/>
  <c r="G45" i="27"/>
  <c r="G44" i="27"/>
  <c r="G43" i="27"/>
  <c r="G42" i="27"/>
  <c r="E42" i="27"/>
  <c r="G40" i="27"/>
  <c r="G39" i="27"/>
  <c r="G38" i="27"/>
  <c r="G37" i="27"/>
  <c r="G36" i="27"/>
  <c r="G35" i="27"/>
  <c r="G34" i="27"/>
  <c r="E34" i="27"/>
  <c r="G33" i="27"/>
  <c r="G32" i="27"/>
  <c r="G54" i="27" s="1"/>
  <c r="G31" i="27"/>
  <c r="E26" i="27"/>
  <c r="G25" i="27"/>
  <c r="G24" i="27"/>
  <c r="G23" i="27"/>
  <c r="E22" i="27"/>
  <c r="G22" i="27" s="1"/>
  <c r="G21" i="27"/>
  <c r="H20" i="27"/>
  <c r="F20" i="27"/>
  <c r="G20" i="27" s="1"/>
  <c r="E20" i="27"/>
  <c r="G19" i="27"/>
  <c r="E19" i="27"/>
  <c r="F19" i="27" s="1"/>
  <c r="G18" i="27"/>
  <c r="G11" i="27"/>
  <c r="N6" i="27"/>
  <c r="C133" i="27" s="1"/>
  <c r="I133" i="27" s="1"/>
  <c r="L6" i="27"/>
  <c r="H6" i="27"/>
  <c r="L153" i="26"/>
  <c r="K153" i="26"/>
  <c r="J153" i="26"/>
  <c r="I153" i="26"/>
  <c r="H153" i="26"/>
  <c r="G153" i="26"/>
  <c r="F153" i="26"/>
  <c r="K135" i="26"/>
  <c r="L135" i="26" s="1"/>
  <c r="M135" i="26" s="1"/>
  <c r="N135" i="26" s="1"/>
  <c r="O135" i="26" s="1"/>
  <c r="P135" i="26" s="1"/>
  <c r="Q135" i="26" s="1"/>
  <c r="R135" i="26" s="1"/>
  <c r="S135" i="26" s="1"/>
  <c r="T135" i="26" s="1"/>
  <c r="U135" i="26" s="1"/>
  <c r="V135" i="26" s="1"/>
  <c r="W135" i="26" s="1"/>
  <c r="X135" i="26" s="1"/>
  <c r="Y135" i="26" s="1"/>
  <c r="Z135" i="26" s="1"/>
  <c r="AA135" i="26" s="1"/>
  <c r="AB135" i="26" s="1"/>
  <c r="J135" i="26"/>
  <c r="I135" i="26"/>
  <c r="L132" i="26"/>
  <c r="M132" i="26" s="1"/>
  <c r="N132" i="26" s="1"/>
  <c r="O132" i="26" s="1"/>
  <c r="P132" i="26" s="1"/>
  <c r="Q132" i="26" s="1"/>
  <c r="R132" i="26" s="1"/>
  <c r="S132" i="26" s="1"/>
  <c r="T132" i="26" s="1"/>
  <c r="U132" i="26" s="1"/>
  <c r="V132" i="26" s="1"/>
  <c r="W132" i="26" s="1"/>
  <c r="X132" i="26" s="1"/>
  <c r="Y132" i="26" s="1"/>
  <c r="Z132" i="26" s="1"/>
  <c r="AA132" i="26" s="1"/>
  <c r="AB132" i="26" s="1"/>
  <c r="J132" i="26"/>
  <c r="K132" i="26" s="1"/>
  <c r="I132" i="26"/>
  <c r="C124" i="26"/>
  <c r="N123" i="26"/>
  <c r="O123" i="26" s="1"/>
  <c r="P123" i="26" s="1"/>
  <c r="Q123" i="26" s="1"/>
  <c r="R123" i="26" s="1"/>
  <c r="S123" i="26" s="1"/>
  <c r="T123" i="26" s="1"/>
  <c r="U123" i="26" s="1"/>
  <c r="V123" i="26" s="1"/>
  <c r="W123" i="26" s="1"/>
  <c r="X123" i="26" s="1"/>
  <c r="Y123" i="26" s="1"/>
  <c r="Z123" i="26" s="1"/>
  <c r="AA123" i="26" s="1"/>
  <c r="AB123" i="26" s="1"/>
  <c r="K123" i="26"/>
  <c r="L123" i="26" s="1"/>
  <c r="M123" i="26" s="1"/>
  <c r="J123" i="26"/>
  <c r="I123" i="26"/>
  <c r="R122" i="26"/>
  <c r="S122" i="26" s="1"/>
  <c r="T122" i="26" s="1"/>
  <c r="U122" i="26" s="1"/>
  <c r="V122" i="26" s="1"/>
  <c r="W122" i="26" s="1"/>
  <c r="X122" i="26" s="1"/>
  <c r="Y122" i="26" s="1"/>
  <c r="Z122" i="26" s="1"/>
  <c r="AA122" i="26" s="1"/>
  <c r="AB122" i="26" s="1"/>
  <c r="K122" i="26"/>
  <c r="L122" i="26" s="1"/>
  <c r="M122" i="26" s="1"/>
  <c r="N122" i="26" s="1"/>
  <c r="O122" i="26" s="1"/>
  <c r="P122" i="26" s="1"/>
  <c r="Q122" i="26" s="1"/>
  <c r="J122" i="26"/>
  <c r="I122" i="26"/>
  <c r="C122" i="26"/>
  <c r="J121" i="26"/>
  <c r="K121" i="26" s="1"/>
  <c r="L121" i="26" s="1"/>
  <c r="M121" i="26" s="1"/>
  <c r="N121" i="26" s="1"/>
  <c r="O121" i="26" s="1"/>
  <c r="P121" i="26" s="1"/>
  <c r="Q121" i="26" s="1"/>
  <c r="R121" i="26" s="1"/>
  <c r="S121" i="26" s="1"/>
  <c r="T121" i="26" s="1"/>
  <c r="U121" i="26" s="1"/>
  <c r="V121" i="26" s="1"/>
  <c r="W121" i="26" s="1"/>
  <c r="X121" i="26" s="1"/>
  <c r="Y121" i="26" s="1"/>
  <c r="Z121" i="26" s="1"/>
  <c r="AA121" i="26" s="1"/>
  <c r="AB121" i="26" s="1"/>
  <c r="I121" i="26"/>
  <c r="K120" i="26"/>
  <c r="L120" i="26" s="1"/>
  <c r="I120" i="26"/>
  <c r="C120" i="26"/>
  <c r="J120" i="26" s="1"/>
  <c r="J119" i="26"/>
  <c r="I119" i="26"/>
  <c r="C119" i="26"/>
  <c r="I117" i="26"/>
  <c r="C117" i="26"/>
  <c r="W116" i="26"/>
  <c r="X116" i="26" s="1"/>
  <c r="Y116" i="26" s="1"/>
  <c r="Z116" i="26" s="1"/>
  <c r="AA116" i="26" s="1"/>
  <c r="AB116" i="26" s="1"/>
  <c r="J116" i="26"/>
  <c r="K116" i="26" s="1"/>
  <c r="L116" i="26" s="1"/>
  <c r="M116" i="26" s="1"/>
  <c r="N116" i="26" s="1"/>
  <c r="O116" i="26" s="1"/>
  <c r="P116" i="26" s="1"/>
  <c r="Q116" i="26" s="1"/>
  <c r="R116" i="26" s="1"/>
  <c r="S116" i="26" s="1"/>
  <c r="T116" i="26" s="1"/>
  <c r="U116" i="26" s="1"/>
  <c r="V116" i="26" s="1"/>
  <c r="I116" i="26"/>
  <c r="AA115" i="26"/>
  <c r="AB115" i="26" s="1"/>
  <c r="O115" i="26"/>
  <c r="P115" i="26" s="1"/>
  <c r="Q115" i="26" s="1"/>
  <c r="R115" i="26" s="1"/>
  <c r="S115" i="26" s="1"/>
  <c r="T115" i="26" s="1"/>
  <c r="U115" i="26" s="1"/>
  <c r="V115" i="26" s="1"/>
  <c r="W115" i="26" s="1"/>
  <c r="X115" i="26" s="1"/>
  <c r="Y115" i="26" s="1"/>
  <c r="Z115" i="26" s="1"/>
  <c r="L115" i="26"/>
  <c r="M115" i="26" s="1"/>
  <c r="N115" i="26" s="1"/>
  <c r="J115" i="26"/>
  <c r="K115" i="26" s="1"/>
  <c r="I115" i="26"/>
  <c r="L114" i="26"/>
  <c r="M114" i="26" s="1"/>
  <c r="N114" i="26" s="1"/>
  <c r="O114" i="26" s="1"/>
  <c r="P114" i="26" s="1"/>
  <c r="Q114" i="26" s="1"/>
  <c r="R114" i="26" s="1"/>
  <c r="S114" i="26" s="1"/>
  <c r="T114" i="26" s="1"/>
  <c r="U114" i="26" s="1"/>
  <c r="V114" i="26" s="1"/>
  <c r="W114" i="26" s="1"/>
  <c r="X114" i="26" s="1"/>
  <c r="Y114" i="26" s="1"/>
  <c r="Z114" i="26" s="1"/>
  <c r="AA114" i="26" s="1"/>
  <c r="AB114" i="26" s="1"/>
  <c r="K114" i="26"/>
  <c r="J114" i="26"/>
  <c r="I114" i="26"/>
  <c r="J113" i="26"/>
  <c r="K113" i="26" s="1"/>
  <c r="I113" i="26"/>
  <c r="T110" i="26"/>
  <c r="U110" i="26" s="1"/>
  <c r="V110" i="26" s="1"/>
  <c r="W110" i="26" s="1"/>
  <c r="X110" i="26" s="1"/>
  <c r="Y110" i="26" s="1"/>
  <c r="Z110" i="26" s="1"/>
  <c r="AA110" i="26" s="1"/>
  <c r="AB110" i="26" s="1"/>
  <c r="K110" i="26"/>
  <c r="L110" i="26" s="1"/>
  <c r="M110" i="26" s="1"/>
  <c r="N110" i="26" s="1"/>
  <c r="O110" i="26" s="1"/>
  <c r="P110" i="26" s="1"/>
  <c r="Q110" i="26" s="1"/>
  <c r="R110" i="26" s="1"/>
  <c r="S110" i="26" s="1"/>
  <c r="J110" i="26"/>
  <c r="I110" i="26"/>
  <c r="L108" i="26"/>
  <c r="M108" i="26" s="1"/>
  <c r="N108" i="26" s="1"/>
  <c r="O108" i="26" s="1"/>
  <c r="P108" i="26" s="1"/>
  <c r="Q108" i="26" s="1"/>
  <c r="R108" i="26" s="1"/>
  <c r="S108" i="26" s="1"/>
  <c r="T108" i="26" s="1"/>
  <c r="U108" i="26" s="1"/>
  <c r="V108" i="26" s="1"/>
  <c r="W108" i="26" s="1"/>
  <c r="X108" i="26" s="1"/>
  <c r="Y108" i="26" s="1"/>
  <c r="Z108" i="26" s="1"/>
  <c r="AA108" i="26" s="1"/>
  <c r="AB108" i="26" s="1"/>
  <c r="J108" i="26"/>
  <c r="K108" i="26" s="1"/>
  <c r="I108" i="26"/>
  <c r="K107" i="26"/>
  <c r="L107" i="26" s="1"/>
  <c r="M107" i="26" s="1"/>
  <c r="N107" i="26" s="1"/>
  <c r="O107" i="26" s="1"/>
  <c r="P107" i="26" s="1"/>
  <c r="Q107" i="26" s="1"/>
  <c r="R107" i="26" s="1"/>
  <c r="S107" i="26" s="1"/>
  <c r="T107" i="26" s="1"/>
  <c r="U107" i="26" s="1"/>
  <c r="V107" i="26" s="1"/>
  <c r="W107" i="26" s="1"/>
  <c r="X107" i="26" s="1"/>
  <c r="Y107" i="26" s="1"/>
  <c r="Z107" i="26" s="1"/>
  <c r="AA107" i="26" s="1"/>
  <c r="AB107" i="26" s="1"/>
  <c r="J107" i="26"/>
  <c r="I107" i="26"/>
  <c r="P106" i="26"/>
  <c r="Q106" i="26" s="1"/>
  <c r="R106" i="26" s="1"/>
  <c r="S106" i="26" s="1"/>
  <c r="T106" i="26" s="1"/>
  <c r="U106" i="26" s="1"/>
  <c r="V106" i="26" s="1"/>
  <c r="W106" i="26" s="1"/>
  <c r="X106" i="26" s="1"/>
  <c r="Y106" i="26" s="1"/>
  <c r="Z106" i="26" s="1"/>
  <c r="AA106" i="26" s="1"/>
  <c r="AB106" i="26" s="1"/>
  <c r="O106" i="26"/>
  <c r="J106" i="26"/>
  <c r="K106" i="26" s="1"/>
  <c r="L106" i="26" s="1"/>
  <c r="M106" i="26" s="1"/>
  <c r="N106" i="26" s="1"/>
  <c r="I106" i="26"/>
  <c r="J105" i="26"/>
  <c r="I105" i="26"/>
  <c r="AB104" i="26"/>
  <c r="C103" i="26"/>
  <c r="M102" i="26"/>
  <c r="N102" i="26" s="1"/>
  <c r="O102" i="26" s="1"/>
  <c r="P102" i="26" s="1"/>
  <c r="Q102" i="26" s="1"/>
  <c r="R102" i="26" s="1"/>
  <c r="S102" i="26" s="1"/>
  <c r="T102" i="26" s="1"/>
  <c r="U102" i="26" s="1"/>
  <c r="V102" i="26" s="1"/>
  <c r="W102" i="26" s="1"/>
  <c r="X102" i="26" s="1"/>
  <c r="Y102" i="26" s="1"/>
  <c r="Z102" i="26" s="1"/>
  <c r="AA102" i="26" s="1"/>
  <c r="AB102" i="26" s="1"/>
  <c r="K102" i="26"/>
  <c r="L102" i="26" s="1"/>
  <c r="J102" i="26"/>
  <c r="I102" i="26"/>
  <c r="J101" i="26"/>
  <c r="K101" i="26" s="1"/>
  <c r="L101" i="26" s="1"/>
  <c r="M101" i="26" s="1"/>
  <c r="N101" i="26" s="1"/>
  <c r="O101" i="26" s="1"/>
  <c r="P101" i="26" s="1"/>
  <c r="Q101" i="26" s="1"/>
  <c r="R101" i="26" s="1"/>
  <c r="S101" i="26" s="1"/>
  <c r="T101" i="26" s="1"/>
  <c r="U101" i="26" s="1"/>
  <c r="V101" i="26" s="1"/>
  <c r="W101" i="26" s="1"/>
  <c r="X101" i="26" s="1"/>
  <c r="Y101" i="26" s="1"/>
  <c r="Z101" i="26" s="1"/>
  <c r="AA101" i="26" s="1"/>
  <c r="AB101" i="26" s="1"/>
  <c r="I101" i="26"/>
  <c r="V100" i="26"/>
  <c r="W100" i="26" s="1"/>
  <c r="X100" i="26" s="1"/>
  <c r="Y100" i="26" s="1"/>
  <c r="Z100" i="26" s="1"/>
  <c r="AA100" i="26" s="1"/>
  <c r="AB100" i="26" s="1"/>
  <c r="K100" i="26"/>
  <c r="L100" i="26" s="1"/>
  <c r="M100" i="26" s="1"/>
  <c r="N100" i="26" s="1"/>
  <c r="O100" i="26" s="1"/>
  <c r="P100" i="26" s="1"/>
  <c r="Q100" i="26" s="1"/>
  <c r="R100" i="26" s="1"/>
  <c r="S100" i="26" s="1"/>
  <c r="T100" i="26" s="1"/>
  <c r="U100" i="26" s="1"/>
  <c r="J100" i="26"/>
  <c r="I100" i="26"/>
  <c r="X99" i="26"/>
  <c r="Y99" i="26" s="1"/>
  <c r="Z99" i="26" s="1"/>
  <c r="AA99" i="26" s="1"/>
  <c r="AB99" i="26" s="1"/>
  <c r="J99" i="26"/>
  <c r="K99" i="26" s="1"/>
  <c r="L99" i="26" s="1"/>
  <c r="M99" i="26" s="1"/>
  <c r="N99" i="26" s="1"/>
  <c r="O99" i="26" s="1"/>
  <c r="P99" i="26" s="1"/>
  <c r="Q99" i="26" s="1"/>
  <c r="R99" i="26" s="1"/>
  <c r="S99" i="26" s="1"/>
  <c r="T99" i="26" s="1"/>
  <c r="U99" i="26" s="1"/>
  <c r="V99" i="26" s="1"/>
  <c r="W99" i="26" s="1"/>
  <c r="I99" i="26"/>
  <c r="K98" i="26"/>
  <c r="J98" i="26"/>
  <c r="I98" i="26"/>
  <c r="I103" i="26" s="1"/>
  <c r="K92" i="26"/>
  <c r="L92" i="26" s="1"/>
  <c r="M92" i="26" s="1"/>
  <c r="N92" i="26" s="1"/>
  <c r="O92" i="26" s="1"/>
  <c r="P92" i="26" s="1"/>
  <c r="Q92" i="26" s="1"/>
  <c r="R92" i="26" s="1"/>
  <c r="S92" i="26" s="1"/>
  <c r="T92" i="26" s="1"/>
  <c r="U92" i="26" s="1"/>
  <c r="V92" i="26" s="1"/>
  <c r="W92" i="26" s="1"/>
  <c r="X92" i="26" s="1"/>
  <c r="Y92" i="26" s="1"/>
  <c r="Z92" i="26" s="1"/>
  <c r="AA92" i="26" s="1"/>
  <c r="AB92" i="26" s="1"/>
  <c r="J92" i="26"/>
  <c r="I92" i="26"/>
  <c r="P91" i="26"/>
  <c r="Q91" i="26" s="1"/>
  <c r="R91" i="26" s="1"/>
  <c r="S91" i="26" s="1"/>
  <c r="T91" i="26" s="1"/>
  <c r="U91" i="26" s="1"/>
  <c r="V91" i="26" s="1"/>
  <c r="W91" i="26" s="1"/>
  <c r="X91" i="26" s="1"/>
  <c r="Y91" i="26" s="1"/>
  <c r="Z91" i="26" s="1"/>
  <c r="AA91" i="26" s="1"/>
  <c r="AB91" i="26" s="1"/>
  <c r="J91" i="26"/>
  <c r="K91" i="26" s="1"/>
  <c r="L91" i="26" s="1"/>
  <c r="M91" i="26" s="1"/>
  <c r="N91" i="26" s="1"/>
  <c r="O91" i="26" s="1"/>
  <c r="I91" i="26"/>
  <c r="R89" i="26"/>
  <c r="S89" i="26" s="1"/>
  <c r="T89" i="26" s="1"/>
  <c r="U89" i="26" s="1"/>
  <c r="V89" i="26" s="1"/>
  <c r="W89" i="26" s="1"/>
  <c r="X89" i="26" s="1"/>
  <c r="Y89" i="26" s="1"/>
  <c r="Z89" i="26" s="1"/>
  <c r="AA89" i="26" s="1"/>
  <c r="AB89" i="26" s="1"/>
  <c r="J89" i="26"/>
  <c r="K89" i="26" s="1"/>
  <c r="L89" i="26" s="1"/>
  <c r="M89" i="26" s="1"/>
  <c r="N89" i="26" s="1"/>
  <c r="O89" i="26" s="1"/>
  <c r="P89" i="26" s="1"/>
  <c r="Q89" i="26" s="1"/>
  <c r="I89" i="26"/>
  <c r="D89" i="26"/>
  <c r="K88" i="26"/>
  <c r="L88" i="26" s="1"/>
  <c r="M88" i="26" s="1"/>
  <c r="N88" i="26" s="1"/>
  <c r="O88" i="26" s="1"/>
  <c r="P88" i="26" s="1"/>
  <c r="Q88" i="26" s="1"/>
  <c r="R88" i="26" s="1"/>
  <c r="S88" i="26" s="1"/>
  <c r="T88" i="26" s="1"/>
  <c r="U88" i="26" s="1"/>
  <c r="V88" i="26" s="1"/>
  <c r="W88" i="26" s="1"/>
  <c r="X88" i="26" s="1"/>
  <c r="Y88" i="26" s="1"/>
  <c r="Z88" i="26" s="1"/>
  <c r="AA88" i="26" s="1"/>
  <c r="AB88" i="26" s="1"/>
  <c r="D88" i="26"/>
  <c r="J88" i="26" s="1"/>
  <c r="C82" i="26"/>
  <c r="C60" i="26" s="1"/>
  <c r="O81" i="26"/>
  <c r="P81" i="26" s="1"/>
  <c r="Q81" i="26" s="1"/>
  <c r="R81" i="26" s="1"/>
  <c r="S81" i="26" s="1"/>
  <c r="T81" i="26" s="1"/>
  <c r="U81" i="26" s="1"/>
  <c r="V81" i="26" s="1"/>
  <c r="W81" i="26" s="1"/>
  <c r="X81" i="26" s="1"/>
  <c r="Y81" i="26" s="1"/>
  <c r="Z81" i="26" s="1"/>
  <c r="AA81" i="26" s="1"/>
  <c r="AB81" i="26" s="1"/>
  <c r="K81" i="26"/>
  <c r="L81" i="26" s="1"/>
  <c r="M81" i="26" s="1"/>
  <c r="N81" i="26" s="1"/>
  <c r="E81" i="26"/>
  <c r="J81" i="26" s="1"/>
  <c r="N80" i="26"/>
  <c r="O80" i="26" s="1"/>
  <c r="P80" i="26" s="1"/>
  <c r="Q80" i="26" s="1"/>
  <c r="R80" i="26" s="1"/>
  <c r="S80" i="26" s="1"/>
  <c r="T80" i="26" s="1"/>
  <c r="U80" i="26" s="1"/>
  <c r="V80" i="26" s="1"/>
  <c r="W80" i="26" s="1"/>
  <c r="X80" i="26" s="1"/>
  <c r="Y80" i="26" s="1"/>
  <c r="Z80" i="26" s="1"/>
  <c r="AA80" i="26" s="1"/>
  <c r="AB80" i="26" s="1"/>
  <c r="M80" i="26"/>
  <c r="I80" i="26"/>
  <c r="E80" i="26"/>
  <c r="J80" i="26" s="1"/>
  <c r="K80" i="26" s="1"/>
  <c r="L80" i="26" s="1"/>
  <c r="E79" i="26"/>
  <c r="J78" i="26"/>
  <c r="E78" i="26"/>
  <c r="I78" i="26" s="1"/>
  <c r="F54" i="26"/>
  <c r="G53" i="26"/>
  <c r="G52" i="26"/>
  <c r="G51" i="26"/>
  <c r="F50" i="26"/>
  <c r="G49" i="26"/>
  <c r="G48" i="26"/>
  <c r="G47" i="26"/>
  <c r="G46" i="26"/>
  <c r="G45" i="26"/>
  <c r="G44" i="26"/>
  <c r="G43" i="26"/>
  <c r="E42" i="26"/>
  <c r="E50" i="26" s="1"/>
  <c r="G50" i="26" s="1"/>
  <c r="G40" i="26"/>
  <c r="G39" i="26"/>
  <c r="G38" i="26"/>
  <c r="G37" i="26"/>
  <c r="G36" i="26"/>
  <c r="G35" i="26"/>
  <c r="F34" i="26"/>
  <c r="G34" i="26" s="1"/>
  <c r="E34" i="26"/>
  <c r="E54" i="26" s="1"/>
  <c r="G11" i="26" s="1"/>
  <c r="G33" i="26"/>
  <c r="G32" i="26"/>
  <c r="G31" i="26"/>
  <c r="E26" i="26"/>
  <c r="E55" i="26" s="1"/>
  <c r="G25" i="26"/>
  <c r="G24" i="26"/>
  <c r="G23" i="26"/>
  <c r="E22" i="26"/>
  <c r="G22" i="26" s="1"/>
  <c r="G21" i="26"/>
  <c r="H20" i="26"/>
  <c r="G20" i="26"/>
  <c r="F6" i="26" s="1"/>
  <c r="C134" i="26" s="1"/>
  <c r="F20" i="26"/>
  <c r="E20" i="26"/>
  <c r="E19" i="26"/>
  <c r="F19" i="26" s="1"/>
  <c r="G19" i="26" s="1"/>
  <c r="G18" i="26"/>
  <c r="G12" i="26"/>
  <c r="N6" i="26"/>
  <c r="C133" i="26" s="1"/>
  <c r="L6" i="26"/>
  <c r="H6" i="26"/>
  <c r="L135" i="25"/>
  <c r="M135" i="25" s="1"/>
  <c r="N135" i="25" s="1"/>
  <c r="O135" i="25" s="1"/>
  <c r="P135" i="25" s="1"/>
  <c r="Q135" i="25" s="1"/>
  <c r="R135" i="25" s="1"/>
  <c r="S135" i="25" s="1"/>
  <c r="T135" i="25" s="1"/>
  <c r="U135" i="25" s="1"/>
  <c r="V135" i="25" s="1"/>
  <c r="W135" i="25" s="1"/>
  <c r="X135" i="25" s="1"/>
  <c r="Y135" i="25" s="1"/>
  <c r="Z135" i="25" s="1"/>
  <c r="AA135" i="25" s="1"/>
  <c r="AB135" i="25" s="1"/>
  <c r="K135" i="25"/>
  <c r="J135" i="25"/>
  <c r="I135" i="25"/>
  <c r="J132" i="25"/>
  <c r="K132" i="25" s="1"/>
  <c r="L132" i="25" s="1"/>
  <c r="M132" i="25" s="1"/>
  <c r="N132" i="25" s="1"/>
  <c r="O132" i="25" s="1"/>
  <c r="P132" i="25" s="1"/>
  <c r="Q132" i="25" s="1"/>
  <c r="R132" i="25" s="1"/>
  <c r="S132" i="25" s="1"/>
  <c r="T132" i="25" s="1"/>
  <c r="U132" i="25" s="1"/>
  <c r="V132" i="25" s="1"/>
  <c r="W132" i="25" s="1"/>
  <c r="X132" i="25" s="1"/>
  <c r="Y132" i="25" s="1"/>
  <c r="Z132" i="25" s="1"/>
  <c r="AA132" i="25" s="1"/>
  <c r="AB132" i="25" s="1"/>
  <c r="I132" i="25"/>
  <c r="J123" i="25"/>
  <c r="K123" i="25" s="1"/>
  <c r="L123" i="25" s="1"/>
  <c r="M123" i="25" s="1"/>
  <c r="N123" i="25" s="1"/>
  <c r="O123" i="25" s="1"/>
  <c r="P123" i="25" s="1"/>
  <c r="Q123" i="25" s="1"/>
  <c r="R123" i="25" s="1"/>
  <c r="S123" i="25" s="1"/>
  <c r="T123" i="25" s="1"/>
  <c r="U123" i="25" s="1"/>
  <c r="V123" i="25" s="1"/>
  <c r="W123" i="25" s="1"/>
  <c r="X123" i="25" s="1"/>
  <c r="Y123" i="25" s="1"/>
  <c r="Z123" i="25" s="1"/>
  <c r="AA123" i="25" s="1"/>
  <c r="AB123" i="25" s="1"/>
  <c r="I123" i="25"/>
  <c r="J122" i="25"/>
  <c r="K122" i="25" s="1"/>
  <c r="L122" i="25" s="1"/>
  <c r="M122" i="25" s="1"/>
  <c r="N122" i="25" s="1"/>
  <c r="O122" i="25" s="1"/>
  <c r="P122" i="25" s="1"/>
  <c r="Q122" i="25" s="1"/>
  <c r="R122" i="25" s="1"/>
  <c r="S122" i="25" s="1"/>
  <c r="T122" i="25" s="1"/>
  <c r="U122" i="25" s="1"/>
  <c r="V122" i="25" s="1"/>
  <c r="W122" i="25" s="1"/>
  <c r="X122" i="25" s="1"/>
  <c r="Y122" i="25" s="1"/>
  <c r="Z122" i="25" s="1"/>
  <c r="AA122" i="25" s="1"/>
  <c r="AB122" i="25" s="1"/>
  <c r="C122" i="25"/>
  <c r="I122" i="25" s="1"/>
  <c r="K121" i="25"/>
  <c r="L121" i="25" s="1"/>
  <c r="M121" i="25" s="1"/>
  <c r="N121" i="25" s="1"/>
  <c r="O121" i="25" s="1"/>
  <c r="P121" i="25" s="1"/>
  <c r="Q121" i="25" s="1"/>
  <c r="R121" i="25" s="1"/>
  <c r="S121" i="25" s="1"/>
  <c r="T121" i="25" s="1"/>
  <c r="U121" i="25" s="1"/>
  <c r="V121" i="25" s="1"/>
  <c r="W121" i="25" s="1"/>
  <c r="X121" i="25" s="1"/>
  <c r="Y121" i="25" s="1"/>
  <c r="Z121" i="25" s="1"/>
  <c r="AA121" i="25" s="1"/>
  <c r="AB121" i="25" s="1"/>
  <c r="J121" i="25"/>
  <c r="I121" i="25"/>
  <c r="C120" i="25"/>
  <c r="C124" i="25" s="1"/>
  <c r="C119" i="25"/>
  <c r="J119" i="25" s="1"/>
  <c r="C117" i="25"/>
  <c r="N116" i="25"/>
  <c r="O116" i="25" s="1"/>
  <c r="P116" i="25" s="1"/>
  <c r="Q116" i="25" s="1"/>
  <c r="R116" i="25" s="1"/>
  <c r="S116" i="25" s="1"/>
  <c r="T116" i="25" s="1"/>
  <c r="U116" i="25" s="1"/>
  <c r="V116" i="25" s="1"/>
  <c r="W116" i="25" s="1"/>
  <c r="X116" i="25" s="1"/>
  <c r="Y116" i="25" s="1"/>
  <c r="Z116" i="25" s="1"/>
  <c r="AA116" i="25" s="1"/>
  <c r="AB116" i="25" s="1"/>
  <c r="M116" i="25"/>
  <c r="J116" i="25"/>
  <c r="K116" i="25" s="1"/>
  <c r="L116" i="25" s="1"/>
  <c r="I116" i="25"/>
  <c r="L115" i="25"/>
  <c r="M115" i="25" s="1"/>
  <c r="N115" i="25" s="1"/>
  <c r="O115" i="25" s="1"/>
  <c r="P115" i="25" s="1"/>
  <c r="Q115" i="25" s="1"/>
  <c r="R115" i="25" s="1"/>
  <c r="S115" i="25" s="1"/>
  <c r="T115" i="25" s="1"/>
  <c r="U115" i="25" s="1"/>
  <c r="V115" i="25" s="1"/>
  <c r="W115" i="25" s="1"/>
  <c r="X115" i="25" s="1"/>
  <c r="Y115" i="25" s="1"/>
  <c r="Z115" i="25" s="1"/>
  <c r="AA115" i="25" s="1"/>
  <c r="AB115" i="25" s="1"/>
  <c r="K115" i="25"/>
  <c r="J115" i="25"/>
  <c r="I115" i="25"/>
  <c r="K114" i="25"/>
  <c r="L114" i="25" s="1"/>
  <c r="M114" i="25" s="1"/>
  <c r="N114" i="25" s="1"/>
  <c r="O114" i="25" s="1"/>
  <c r="P114" i="25" s="1"/>
  <c r="Q114" i="25" s="1"/>
  <c r="R114" i="25" s="1"/>
  <c r="S114" i="25" s="1"/>
  <c r="T114" i="25" s="1"/>
  <c r="U114" i="25" s="1"/>
  <c r="V114" i="25" s="1"/>
  <c r="W114" i="25" s="1"/>
  <c r="X114" i="25" s="1"/>
  <c r="Y114" i="25" s="1"/>
  <c r="Z114" i="25" s="1"/>
  <c r="AA114" i="25" s="1"/>
  <c r="AB114" i="25" s="1"/>
  <c r="J114" i="25"/>
  <c r="I114" i="25"/>
  <c r="J113" i="25"/>
  <c r="J117" i="25" s="1"/>
  <c r="I113" i="25"/>
  <c r="I117" i="25" s="1"/>
  <c r="J110" i="25"/>
  <c r="K110" i="25" s="1"/>
  <c r="L110" i="25" s="1"/>
  <c r="M110" i="25" s="1"/>
  <c r="N110" i="25" s="1"/>
  <c r="O110" i="25" s="1"/>
  <c r="P110" i="25" s="1"/>
  <c r="Q110" i="25" s="1"/>
  <c r="R110" i="25" s="1"/>
  <c r="S110" i="25" s="1"/>
  <c r="T110" i="25" s="1"/>
  <c r="U110" i="25" s="1"/>
  <c r="V110" i="25" s="1"/>
  <c r="W110" i="25" s="1"/>
  <c r="X110" i="25" s="1"/>
  <c r="Y110" i="25" s="1"/>
  <c r="Z110" i="25" s="1"/>
  <c r="AA110" i="25" s="1"/>
  <c r="AB110" i="25" s="1"/>
  <c r="I110" i="25"/>
  <c r="K108" i="25"/>
  <c r="L108" i="25" s="1"/>
  <c r="M108" i="25" s="1"/>
  <c r="N108" i="25" s="1"/>
  <c r="O108" i="25" s="1"/>
  <c r="P108" i="25" s="1"/>
  <c r="Q108" i="25" s="1"/>
  <c r="R108" i="25" s="1"/>
  <c r="S108" i="25" s="1"/>
  <c r="T108" i="25" s="1"/>
  <c r="U108" i="25" s="1"/>
  <c r="V108" i="25" s="1"/>
  <c r="W108" i="25" s="1"/>
  <c r="X108" i="25" s="1"/>
  <c r="Y108" i="25" s="1"/>
  <c r="Z108" i="25" s="1"/>
  <c r="AA108" i="25" s="1"/>
  <c r="AB108" i="25" s="1"/>
  <c r="J108" i="25"/>
  <c r="I108" i="25"/>
  <c r="J107" i="25"/>
  <c r="K107" i="25" s="1"/>
  <c r="L107" i="25" s="1"/>
  <c r="M107" i="25" s="1"/>
  <c r="N107" i="25" s="1"/>
  <c r="O107" i="25" s="1"/>
  <c r="P107" i="25" s="1"/>
  <c r="Q107" i="25" s="1"/>
  <c r="R107" i="25" s="1"/>
  <c r="S107" i="25" s="1"/>
  <c r="T107" i="25" s="1"/>
  <c r="U107" i="25" s="1"/>
  <c r="V107" i="25" s="1"/>
  <c r="W107" i="25" s="1"/>
  <c r="X107" i="25" s="1"/>
  <c r="Y107" i="25" s="1"/>
  <c r="Z107" i="25" s="1"/>
  <c r="AA107" i="25" s="1"/>
  <c r="AB107" i="25" s="1"/>
  <c r="I107" i="25"/>
  <c r="K106" i="25"/>
  <c r="L106" i="25" s="1"/>
  <c r="M106" i="25" s="1"/>
  <c r="N106" i="25" s="1"/>
  <c r="O106" i="25" s="1"/>
  <c r="P106" i="25" s="1"/>
  <c r="Q106" i="25" s="1"/>
  <c r="R106" i="25" s="1"/>
  <c r="S106" i="25" s="1"/>
  <c r="T106" i="25" s="1"/>
  <c r="U106" i="25" s="1"/>
  <c r="V106" i="25" s="1"/>
  <c r="W106" i="25" s="1"/>
  <c r="X106" i="25" s="1"/>
  <c r="Y106" i="25" s="1"/>
  <c r="Z106" i="25" s="1"/>
  <c r="AA106" i="25" s="1"/>
  <c r="AB106" i="25" s="1"/>
  <c r="J106" i="25"/>
  <c r="I106" i="25"/>
  <c r="L105" i="25"/>
  <c r="K105" i="25"/>
  <c r="J105" i="25"/>
  <c r="I105" i="25"/>
  <c r="AB104" i="25"/>
  <c r="C103" i="25"/>
  <c r="K102" i="25"/>
  <c r="L102" i="25" s="1"/>
  <c r="M102" i="25" s="1"/>
  <c r="N102" i="25" s="1"/>
  <c r="O102" i="25" s="1"/>
  <c r="P102" i="25" s="1"/>
  <c r="Q102" i="25" s="1"/>
  <c r="R102" i="25" s="1"/>
  <c r="S102" i="25" s="1"/>
  <c r="T102" i="25" s="1"/>
  <c r="U102" i="25" s="1"/>
  <c r="V102" i="25" s="1"/>
  <c r="W102" i="25" s="1"/>
  <c r="X102" i="25" s="1"/>
  <c r="Y102" i="25" s="1"/>
  <c r="Z102" i="25" s="1"/>
  <c r="AA102" i="25" s="1"/>
  <c r="AB102" i="25" s="1"/>
  <c r="J102" i="25"/>
  <c r="I102" i="25"/>
  <c r="J101" i="25"/>
  <c r="J103" i="25" s="1"/>
  <c r="I101" i="25"/>
  <c r="M100" i="25"/>
  <c r="N100" i="25" s="1"/>
  <c r="O100" i="25" s="1"/>
  <c r="P100" i="25" s="1"/>
  <c r="Q100" i="25" s="1"/>
  <c r="R100" i="25" s="1"/>
  <c r="S100" i="25" s="1"/>
  <c r="T100" i="25" s="1"/>
  <c r="U100" i="25" s="1"/>
  <c r="V100" i="25" s="1"/>
  <c r="W100" i="25" s="1"/>
  <c r="X100" i="25" s="1"/>
  <c r="Y100" i="25" s="1"/>
  <c r="Z100" i="25" s="1"/>
  <c r="AA100" i="25" s="1"/>
  <c r="AB100" i="25" s="1"/>
  <c r="L100" i="25"/>
  <c r="K100" i="25"/>
  <c r="J100" i="25"/>
  <c r="I100" i="25"/>
  <c r="N99" i="25"/>
  <c r="O99" i="25" s="1"/>
  <c r="P99" i="25" s="1"/>
  <c r="Q99" i="25" s="1"/>
  <c r="R99" i="25" s="1"/>
  <c r="S99" i="25" s="1"/>
  <c r="T99" i="25" s="1"/>
  <c r="U99" i="25" s="1"/>
  <c r="V99" i="25" s="1"/>
  <c r="W99" i="25" s="1"/>
  <c r="X99" i="25" s="1"/>
  <c r="Y99" i="25" s="1"/>
  <c r="Z99" i="25" s="1"/>
  <c r="AA99" i="25" s="1"/>
  <c r="AB99" i="25" s="1"/>
  <c r="J99" i="25"/>
  <c r="K99" i="25" s="1"/>
  <c r="L99" i="25" s="1"/>
  <c r="M99" i="25" s="1"/>
  <c r="I99" i="25"/>
  <c r="I103" i="25" s="1"/>
  <c r="K98" i="25"/>
  <c r="J98" i="25"/>
  <c r="I98" i="25"/>
  <c r="K92" i="25"/>
  <c r="L92" i="25" s="1"/>
  <c r="M92" i="25" s="1"/>
  <c r="N92" i="25" s="1"/>
  <c r="O92" i="25" s="1"/>
  <c r="P92" i="25" s="1"/>
  <c r="Q92" i="25" s="1"/>
  <c r="R92" i="25" s="1"/>
  <c r="S92" i="25" s="1"/>
  <c r="T92" i="25" s="1"/>
  <c r="U92" i="25" s="1"/>
  <c r="V92" i="25" s="1"/>
  <c r="W92" i="25" s="1"/>
  <c r="X92" i="25" s="1"/>
  <c r="Y92" i="25" s="1"/>
  <c r="Z92" i="25" s="1"/>
  <c r="AA92" i="25" s="1"/>
  <c r="AB92" i="25" s="1"/>
  <c r="J92" i="25"/>
  <c r="I92" i="25"/>
  <c r="N91" i="25"/>
  <c r="O91" i="25" s="1"/>
  <c r="P91" i="25" s="1"/>
  <c r="Q91" i="25" s="1"/>
  <c r="R91" i="25" s="1"/>
  <c r="S91" i="25" s="1"/>
  <c r="T91" i="25" s="1"/>
  <c r="U91" i="25" s="1"/>
  <c r="V91" i="25" s="1"/>
  <c r="W91" i="25" s="1"/>
  <c r="X91" i="25" s="1"/>
  <c r="Y91" i="25" s="1"/>
  <c r="Z91" i="25" s="1"/>
  <c r="AA91" i="25" s="1"/>
  <c r="AB91" i="25" s="1"/>
  <c r="J91" i="25"/>
  <c r="K91" i="25" s="1"/>
  <c r="L91" i="25" s="1"/>
  <c r="M91" i="25" s="1"/>
  <c r="I91" i="25"/>
  <c r="K89" i="25"/>
  <c r="L89" i="25" s="1"/>
  <c r="M89" i="25" s="1"/>
  <c r="N89" i="25" s="1"/>
  <c r="O89" i="25" s="1"/>
  <c r="P89" i="25" s="1"/>
  <c r="Q89" i="25" s="1"/>
  <c r="R89" i="25" s="1"/>
  <c r="S89" i="25" s="1"/>
  <c r="T89" i="25" s="1"/>
  <c r="U89" i="25" s="1"/>
  <c r="V89" i="25" s="1"/>
  <c r="W89" i="25" s="1"/>
  <c r="X89" i="25" s="1"/>
  <c r="Y89" i="25" s="1"/>
  <c r="Z89" i="25" s="1"/>
  <c r="AA89" i="25" s="1"/>
  <c r="AB89" i="25" s="1"/>
  <c r="J89" i="25"/>
  <c r="I89" i="25"/>
  <c r="L88" i="25"/>
  <c r="M88" i="25" s="1"/>
  <c r="N88" i="25" s="1"/>
  <c r="O88" i="25" s="1"/>
  <c r="P88" i="25" s="1"/>
  <c r="Q88" i="25" s="1"/>
  <c r="R88" i="25" s="1"/>
  <c r="S88" i="25" s="1"/>
  <c r="T88" i="25" s="1"/>
  <c r="U88" i="25" s="1"/>
  <c r="V88" i="25" s="1"/>
  <c r="W88" i="25" s="1"/>
  <c r="X88" i="25" s="1"/>
  <c r="Y88" i="25" s="1"/>
  <c r="Z88" i="25" s="1"/>
  <c r="AA88" i="25" s="1"/>
  <c r="AB88" i="25" s="1"/>
  <c r="J88" i="25"/>
  <c r="K88" i="25" s="1"/>
  <c r="D88" i="25"/>
  <c r="I88" i="25" s="1"/>
  <c r="E82" i="25"/>
  <c r="D87" i="25" s="1"/>
  <c r="D90" i="25" s="1"/>
  <c r="I90" i="25" s="1"/>
  <c r="C82" i="25"/>
  <c r="L81" i="25"/>
  <c r="M81" i="25" s="1"/>
  <c r="N81" i="25" s="1"/>
  <c r="O81" i="25" s="1"/>
  <c r="P81" i="25" s="1"/>
  <c r="Q81" i="25" s="1"/>
  <c r="R81" i="25" s="1"/>
  <c r="S81" i="25" s="1"/>
  <c r="T81" i="25" s="1"/>
  <c r="U81" i="25" s="1"/>
  <c r="V81" i="25" s="1"/>
  <c r="W81" i="25" s="1"/>
  <c r="X81" i="25" s="1"/>
  <c r="Y81" i="25" s="1"/>
  <c r="Z81" i="25" s="1"/>
  <c r="AA81" i="25" s="1"/>
  <c r="AB81" i="25" s="1"/>
  <c r="J81" i="25"/>
  <c r="K81" i="25" s="1"/>
  <c r="E81" i="25"/>
  <c r="I81" i="25" s="1"/>
  <c r="J80" i="25"/>
  <c r="K80" i="25" s="1"/>
  <c r="L80" i="25" s="1"/>
  <c r="M80" i="25" s="1"/>
  <c r="N80" i="25" s="1"/>
  <c r="O80" i="25" s="1"/>
  <c r="P80" i="25" s="1"/>
  <c r="Q80" i="25" s="1"/>
  <c r="R80" i="25" s="1"/>
  <c r="S80" i="25" s="1"/>
  <c r="T80" i="25" s="1"/>
  <c r="U80" i="25" s="1"/>
  <c r="V80" i="25" s="1"/>
  <c r="W80" i="25" s="1"/>
  <c r="X80" i="25" s="1"/>
  <c r="Y80" i="25" s="1"/>
  <c r="Z80" i="25" s="1"/>
  <c r="AA80" i="25" s="1"/>
  <c r="AB80" i="25" s="1"/>
  <c r="I80" i="25"/>
  <c r="E80" i="25"/>
  <c r="J79" i="25"/>
  <c r="J82" i="25" s="1"/>
  <c r="J87" i="25" s="1"/>
  <c r="I79" i="25"/>
  <c r="E79" i="25"/>
  <c r="L78" i="25"/>
  <c r="K78" i="25"/>
  <c r="E78" i="25"/>
  <c r="J78" i="25" s="1"/>
  <c r="C60" i="25"/>
  <c r="D89" i="25" s="1"/>
  <c r="F54" i="25"/>
  <c r="G53" i="25"/>
  <c r="G52" i="25"/>
  <c r="G51" i="25"/>
  <c r="G49" i="25"/>
  <c r="G48" i="25"/>
  <c r="G47" i="25"/>
  <c r="G46" i="25"/>
  <c r="G45" i="25"/>
  <c r="G44" i="25"/>
  <c r="G43" i="25"/>
  <c r="E42" i="25"/>
  <c r="E50" i="25" s="1"/>
  <c r="G50" i="25" s="1"/>
  <c r="G40" i="25"/>
  <c r="G39" i="25"/>
  <c r="G38" i="25"/>
  <c r="G37" i="25"/>
  <c r="G36" i="25"/>
  <c r="G35" i="25"/>
  <c r="E34" i="25"/>
  <c r="G33" i="25"/>
  <c r="G32" i="25"/>
  <c r="G31" i="25"/>
  <c r="E26" i="25"/>
  <c r="G25" i="25"/>
  <c r="G24" i="25"/>
  <c r="G23" i="25"/>
  <c r="E22" i="25"/>
  <c r="G22" i="25" s="1"/>
  <c r="G21" i="25"/>
  <c r="H20" i="25"/>
  <c r="F20" i="25"/>
  <c r="F26" i="25" s="1"/>
  <c r="F55" i="25" s="1"/>
  <c r="E20" i="25"/>
  <c r="F19" i="25"/>
  <c r="E19" i="25"/>
  <c r="G18" i="25"/>
  <c r="L6" i="25"/>
  <c r="N6" i="25" s="1"/>
  <c r="C133" i="25" s="1"/>
  <c r="H6" i="25"/>
  <c r="Y135" i="24"/>
  <c r="Z135" i="24" s="1"/>
  <c r="AA135" i="24" s="1"/>
  <c r="AB135" i="24" s="1"/>
  <c r="K135" i="24"/>
  <c r="L135" i="24" s="1"/>
  <c r="M135" i="24" s="1"/>
  <c r="N135" i="24" s="1"/>
  <c r="O135" i="24" s="1"/>
  <c r="P135" i="24" s="1"/>
  <c r="Q135" i="24" s="1"/>
  <c r="R135" i="24" s="1"/>
  <c r="S135" i="24" s="1"/>
  <c r="T135" i="24" s="1"/>
  <c r="U135" i="24" s="1"/>
  <c r="V135" i="24" s="1"/>
  <c r="W135" i="24" s="1"/>
  <c r="X135" i="24" s="1"/>
  <c r="J135" i="24"/>
  <c r="I135" i="24"/>
  <c r="P132" i="24"/>
  <c r="Q132" i="24" s="1"/>
  <c r="R132" i="24" s="1"/>
  <c r="S132" i="24" s="1"/>
  <c r="T132" i="24" s="1"/>
  <c r="U132" i="24" s="1"/>
  <c r="V132" i="24" s="1"/>
  <c r="W132" i="24" s="1"/>
  <c r="X132" i="24" s="1"/>
  <c r="Y132" i="24" s="1"/>
  <c r="Z132" i="24" s="1"/>
  <c r="AA132" i="24" s="1"/>
  <c r="AB132" i="24" s="1"/>
  <c r="J132" i="24"/>
  <c r="K132" i="24" s="1"/>
  <c r="L132" i="24" s="1"/>
  <c r="M132" i="24" s="1"/>
  <c r="N132" i="24" s="1"/>
  <c r="O132" i="24" s="1"/>
  <c r="I132" i="24"/>
  <c r="J123" i="24"/>
  <c r="K123" i="24" s="1"/>
  <c r="L123" i="24" s="1"/>
  <c r="M123" i="24" s="1"/>
  <c r="N123" i="24" s="1"/>
  <c r="O123" i="24" s="1"/>
  <c r="P123" i="24" s="1"/>
  <c r="Q123" i="24" s="1"/>
  <c r="R123" i="24" s="1"/>
  <c r="S123" i="24" s="1"/>
  <c r="T123" i="24" s="1"/>
  <c r="U123" i="24" s="1"/>
  <c r="V123" i="24" s="1"/>
  <c r="W123" i="24" s="1"/>
  <c r="X123" i="24" s="1"/>
  <c r="Y123" i="24" s="1"/>
  <c r="Z123" i="24" s="1"/>
  <c r="AA123" i="24" s="1"/>
  <c r="AB123" i="24" s="1"/>
  <c r="I123" i="24"/>
  <c r="L122" i="24"/>
  <c r="M122" i="24" s="1"/>
  <c r="N122" i="24" s="1"/>
  <c r="O122" i="24" s="1"/>
  <c r="P122" i="24" s="1"/>
  <c r="Q122" i="24" s="1"/>
  <c r="R122" i="24" s="1"/>
  <c r="S122" i="24" s="1"/>
  <c r="T122" i="24" s="1"/>
  <c r="U122" i="24" s="1"/>
  <c r="V122" i="24" s="1"/>
  <c r="W122" i="24" s="1"/>
  <c r="X122" i="24" s="1"/>
  <c r="Y122" i="24" s="1"/>
  <c r="Z122" i="24" s="1"/>
  <c r="AA122" i="24" s="1"/>
  <c r="AB122" i="24" s="1"/>
  <c r="K122" i="24"/>
  <c r="I122" i="24"/>
  <c r="C122" i="24"/>
  <c r="J122" i="24" s="1"/>
  <c r="L121" i="24"/>
  <c r="M121" i="24" s="1"/>
  <c r="N121" i="24" s="1"/>
  <c r="O121" i="24" s="1"/>
  <c r="P121" i="24" s="1"/>
  <c r="Q121" i="24" s="1"/>
  <c r="R121" i="24" s="1"/>
  <c r="S121" i="24" s="1"/>
  <c r="T121" i="24" s="1"/>
  <c r="U121" i="24" s="1"/>
  <c r="V121" i="24" s="1"/>
  <c r="W121" i="24" s="1"/>
  <c r="X121" i="24" s="1"/>
  <c r="Y121" i="24" s="1"/>
  <c r="Z121" i="24" s="1"/>
  <c r="AA121" i="24" s="1"/>
  <c r="AB121" i="24" s="1"/>
  <c r="J121" i="24"/>
  <c r="K121" i="24" s="1"/>
  <c r="I121" i="24"/>
  <c r="L120" i="24"/>
  <c r="M120" i="24" s="1"/>
  <c r="I120" i="24"/>
  <c r="C120" i="24"/>
  <c r="J120" i="24" s="1"/>
  <c r="K120" i="24" s="1"/>
  <c r="J119" i="24"/>
  <c r="J124" i="24" s="1"/>
  <c r="I119" i="24"/>
  <c r="I124" i="24" s="1"/>
  <c r="C119" i="24"/>
  <c r="C124" i="24" s="1"/>
  <c r="C117" i="24"/>
  <c r="J116" i="24"/>
  <c r="K116" i="24" s="1"/>
  <c r="L116" i="24" s="1"/>
  <c r="M116" i="24" s="1"/>
  <c r="N116" i="24" s="1"/>
  <c r="O116" i="24" s="1"/>
  <c r="P116" i="24" s="1"/>
  <c r="Q116" i="24" s="1"/>
  <c r="R116" i="24" s="1"/>
  <c r="S116" i="24" s="1"/>
  <c r="T116" i="24" s="1"/>
  <c r="U116" i="24" s="1"/>
  <c r="V116" i="24" s="1"/>
  <c r="W116" i="24" s="1"/>
  <c r="X116" i="24" s="1"/>
  <c r="Y116" i="24" s="1"/>
  <c r="Z116" i="24" s="1"/>
  <c r="AA116" i="24" s="1"/>
  <c r="AB116" i="24" s="1"/>
  <c r="I116" i="24"/>
  <c r="Q115" i="24"/>
  <c r="R115" i="24" s="1"/>
  <c r="S115" i="24" s="1"/>
  <c r="T115" i="24" s="1"/>
  <c r="U115" i="24" s="1"/>
  <c r="V115" i="24" s="1"/>
  <c r="W115" i="24" s="1"/>
  <c r="X115" i="24" s="1"/>
  <c r="Y115" i="24" s="1"/>
  <c r="Z115" i="24" s="1"/>
  <c r="AA115" i="24" s="1"/>
  <c r="AB115" i="24" s="1"/>
  <c r="O115" i="24"/>
  <c r="P115" i="24" s="1"/>
  <c r="J115" i="24"/>
  <c r="K115" i="24" s="1"/>
  <c r="L115" i="24" s="1"/>
  <c r="M115" i="24" s="1"/>
  <c r="N115" i="24" s="1"/>
  <c r="I115" i="24"/>
  <c r="I117" i="24" s="1"/>
  <c r="J114" i="24"/>
  <c r="J117" i="24" s="1"/>
  <c r="I114" i="24"/>
  <c r="K113" i="24"/>
  <c r="J113" i="24"/>
  <c r="I113" i="24"/>
  <c r="O110" i="24"/>
  <c r="P110" i="24" s="1"/>
  <c r="Q110" i="24" s="1"/>
  <c r="R110" i="24" s="1"/>
  <c r="S110" i="24" s="1"/>
  <c r="T110" i="24" s="1"/>
  <c r="U110" i="24" s="1"/>
  <c r="V110" i="24" s="1"/>
  <c r="W110" i="24" s="1"/>
  <c r="X110" i="24" s="1"/>
  <c r="Y110" i="24" s="1"/>
  <c r="Z110" i="24" s="1"/>
  <c r="AA110" i="24" s="1"/>
  <c r="AB110" i="24" s="1"/>
  <c r="K110" i="24"/>
  <c r="L110" i="24" s="1"/>
  <c r="M110" i="24" s="1"/>
  <c r="N110" i="24" s="1"/>
  <c r="J110" i="24"/>
  <c r="I110" i="24"/>
  <c r="J108" i="24"/>
  <c r="K108" i="24" s="1"/>
  <c r="L108" i="24" s="1"/>
  <c r="M108" i="24" s="1"/>
  <c r="N108" i="24" s="1"/>
  <c r="O108" i="24" s="1"/>
  <c r="P108" i="24" s="1"/>
  <c r="Q108" i="24" s="1"/>
  <c r="R108" i="24" s="1"/>
  <c r="S108" i="24" s="1"/>
  <c r="T108" i="24" s="1"/>
  <c r="U108" i="24" s="1"/>
  <c r="V108" i="24" s="1"/>
  <c r="W108" i="24" s="1"/>
  <c r="X108" i="24" s="1"/>
  <c r="Y108" i="24" s="1"/>
  <c r="Z108" i="24" s="1"/>
  <c r="AA108" i="24" s="1"/>
  <c r="AB108" i="24" s="1"/>
  <c r="I108" i="24"/>
  <c r="L107" i="24"/>
  <c r="M107" i="24" s="1"/>
  <c r="N107" i="24" s="1"/>
  <c r="O107" i="24" s="1"/>
  <c r="P107" i="24" s="1"/>
  <c r="Q107" i="24" s="1"/>
  <c r="R107" i="24" s="1"/>
  <c r="S107" i="24" s="1"/>
  <c r="T107" i="24" s="1"/>
  <c r="U107" i="24" s="1"/>
  <c r="V107" i="24" s="1"/>
  <c r="W107" i="24" s="1"/>
  <c r="X107" i="24" s="1"/>
  <c r="Y107" i="24" s="1"/>
  <c r="Z107" i="24" s="1"/>
  <c r="AA107" i="24" s="1"/>
  <c r="AB107" i="24" s="1"/>
  <c r="J107" i="24"/>
  <c r="K107" i="24" s="1"/>
  <c r="I107" i="24"/>
  <c r="N106" i="24"/>
  <c r="O106" i="24" s="1"/>
  <c r="P106" i="24" s="1"/>
  <c r="Q106" i="24" s="1"/>
  <c r="R106" i="24" s="1"/>
  <c r="S106" i="24" s="1"/>
  <c r="T106" i="24" s="1"/>
  <c r="U106" i="24" s="1"/>
  <c r="V106" i="24" s="1"/>
  <c r="W106" i="24" s="1"/>
  <c r="X106" i="24" s="1"/>
  <c r="Y106" i="24" s="1"/>
  <c r="Z106" i="24" s="1"/>
  <c r="AA106" i="24" s="1"/>
  <c r="AB106" i="24" s="1"/>
  <c r="M106" i="24"/>
  <c r="J106" i="24"/>
  <c r="K106" i="24" s="1"/>
  <c r="L106" i="24" s="1"/>
  <c r="I106" i="24"/>
  <c r="J105" i="24"/>
  <c r="I105" i="24"/>
  <c r="AB104" i="24"/>
  <c r="J103" i="24"/>
  <c r="C103" i="24"/>
  <c r="J102" i="24"/>
  <c r="K102" i="24" s="1"/>
  <c r="L102" i="24" s="1"/>
  <c r="M102" i="24" s="1"/>
  <c r="N102" i="24" s="1"/>
  <c r="O102" i="24" s="1"/>
  <c r="P102" i="24" s="1"/>
  <c r="Q102" i="24" s="1"/>
  <c r="R102" i="24" s="1"/>
  <c r="S102" i="24" s="1"/>
  <c r="T102" i="24" s="1"/>
  <c r="U102" i="24" s="1"/>
  <c r="V102" i="24" s="1"/>
  <c r="W102" i="24" s="1"/>
  <c r="X102" i="24" s="1"/>
  <c r="Y102" i="24" s="1"/>
  <c r="Z102" i="24" s="1"/>
  <c r="AA102" i="24" s="1"/>
  <c r="AB102" i="24" s="1"/>
  <c r="I102" i="24"/>
  <c r="J101" i="24"/>
  <c r="K101" i="24" s="1"/>
  <c r="L101" i="24" s="1"/>
  <c r="M101" i="24" s="1"/>
  <c r="N101" i="24" s="1"/>
  <c r="O101" i="24" s="1"/>
  <c r="P101" i="24" s="1"/>
  <c r="Q101" i="24" s="1"/>
  <c r="R101" i="24" s="1"/>
  <c r="S101" i="24" s="1"/>
  <c r="T101" i="24" s="1"/>
  <c r="U101" i="24" s="1"/>
  <c r="V101" i="24" s="1"/>
  <c r="W101" i="24" s="1"/>
  <c r="X101" i="24" s="1"/>
  <c r="Y101" i="24" s="1"/>
  <c r="Z101" i="24" s="1"/>
  <c r="AA101" i="24" s="1"/>
  <c r="AB101" i="24" s="1"/>
  <c r="I101" i="24"/>
  <c r="N100" i="24"/>
  <c r="O100" i="24" s="1"/>
  <c r="P100" i="24" s="1"/>
  <c r="Q100" i="24" s="1"/>
  <c r="R100" i="24" s="1"/>
  <c r="S100" i="24" s="1"/>
  <c r="T100" i="24" s="1"/>
  <c r="U100" i="24" s="1"/>
  <c r="V100" i="24" s="1"/>
  <c r="W100" i="24" s="1"/>
  <c r="X100" i="24" s="1"/>
  <c r="Y100" i="24" s="1"/>
  <c r="Z100" i="24" s="1"/>
  <c r="AA100" i="24" s="1"/>
  <c r="AB100" i="24" s="1"/>
  <c r="K100" i="24"/>
  <c r="L100" i="24" s="1"/>
  <c r="M100" i="24" s="1"/>
  <c r="J100" i="24"/>
  <c r="I100" i="24"/>
  <c r="K99" i="24"/>
  <c r="L99" i="24" s="1"/>
  <c r="M99" i="24" s="1"/>
  <c r="N99" i="24" s="1"/>
  <c r="O99" i="24" s="1"/>
  <c r="P99" i="24" s="1"/>
  <c r="Q99" i="24" s="1"/>
  <c r="R99" i="24" s="1"/>
  <c r="S99" i="24" s="1"/>
  <c r="T99" i="24" s="1"/>
  <c r="U99" i="24" s="1"/>
  <c r="V99" i="24" s="1"/>
  <c r="W99" i="24" s="1"/>
  <c r="X99" i="24" s="1"/>
  <c r="Y99" i="24" s="1"/>
  <c r="Z99" i="24" s="1"/>
  <c r="AA99" i="24" s="1"/>
  <c r="AB99" i="24" s="1"/>
  <c r="J99" i="24"/>
  <c r="I99" i="24"/>
  <c r="J98" i="24"/>
  <c r="K98" i="24" s="1"/>
  <c r="I98" i="24"/>
  <c r="K92" i="24"/>
  <c r="L92" i="24" s="1"/>
  <c r="M92" i="24" s="1"/>
  <c r="N92" i="24" s="1"/>
  <c r="O92" i="24" s="1"/>
  <c r="P92" i="24" s="1"/>
  <c r="Q92" i="24" s="1"/>
  <c r="R92" i="24" s="1"/>
  <c r="S92" i="24" s="1"/>
  <c r="T92" i="24" s="1"/>
  <c r="U92" i="24" s="1"/>
  <c r="V92" i="24" s="1"/>
  <c r="W92" i="24" s="1"/>
  <c r="X92" i="24" s="1"/>
  <c r="Y92" i="24" s="1"/>
  <c r="Z92" i="24" s="1"/>
  <c r="AA92" i="24" s="1"/>
  <c r="AB92" i="24" s="1"/>
  <c r="J92" i="24"/>
  <c r="I92" i="24"/>
  <c r="P91" i="24"/>
  <c r="Q91" i="24" s="1"/>
  <c r="R91" i="24" s="1"/>
  <c r="S91" i="24" s="1"/>
  <c r="T91" i="24" s="1"/>
  <c r="U91" i="24" s="1"/>
  <c r="V91" i="24" s="1"/>
  <c r="W91" i="24" s="1"/>
  <c r="X91" i="24" s="1"/>
  <c r="Y91" i="24" s="1"/>
  <c r="Z91" i="24" s="1"/>
  <c r="AA91" i="24" s="1"/>
  <c r="AB91" i="24" s="1"/>
  <c r="J91" i="24"/>
  <c r="K91" i="24" s="1"/>
  <c r="L91" i="24" s="1"/>
  <c r="M91" i="24" s="1"/>
  <c r="N91" i="24" s="1"/>
  <c r="O91" i="24" s="1"/>
  <c r="I91" i="24"/>
  <c r="I88" i="24"/>
  <c r="D88" i="24"/>
  <c r="J88" i="24" s="1"/>
  <c r="K88" i="24" s="1"/>
  <c r="L88" i="24" s="1"/>
  <c r="M88" i="24" s="1"/>
  <c r="N88" i="24" s="1"/>
  <c r="O88" i="24" s="1"/>
  <c r="P88" i="24" s="1"/>
  <c r="Q88" i="24" s="1"/>
  <c r="R88" i="24" s="1"/>
  <c r="S88" i="24" s="1"/>
  <c r="T88" i="24" s="1"/>
  <c r="U88" i="24" s="1"/>
  <c r="V88" i="24" s="1"/>
  <c r="W88" i="24" s="1"/>
  <c r="X88" i="24" s="1"/>
  <c r="Y88" i="24" s="1"/>
  <c r="Z88" i="24" s="1"/>
  <c r="AA88" i="24" s="1"/>
  <c r="AB88" i="24" s="1"/>
  <c r="C82" i="24"/>
  <c r="R81" i="24"/>
  <c r="S81" i="24" s="1"/>
  <c r="T81" i="24" s="1"/>
  <c r="U81" i="24" s="1"/>
  <c r="V81" i="24" s="1"/>
  <c r="W81" i="24" s="1"/>
  <c r="X81" i="24" s="1"/>
  <c r="Y81" i="24" s="1"/>
  <c r="Z81" i="24" s="1"/>
  <c r="AA81" i="24" s="1"/>
  <c r="AB81" i="24" s="1"/>
  <c r="I81" i="24"/>
  <c r="E81" i="24"/>
  <c r="J81" i="24" s="1"/>
  <c r="K81" i="24" s="1"/>
  <c r="L81" i="24" s="1"/>
  <c r="M81" i="24" s="1"/>
  <c r="N81" i="24" s="1"/>
  <c r="O81" i="24" s="1"/>
  <c r="P81" i="24" s="1"/>
  <c r="Q81" i="24" s="1"/>
  <c r="E80" i="24"/>
  <c r="I80" i="24" s="1"/>
  <c r="J79" i="24"/>
  <c r="K79" i="24" s="1"/>
  <c r="L79" i="24" s="1"/>
  <c r="M79" i="24" s="1"/>
  <c r="N79" i="24" s="1"/>
  <c r="O79" i="24" s="1"/>
  <c r="P79" i="24" s="1"/>
  <c r="Q79" i="24" s="1"/>
  <c r="R79" i="24" s="1"/>
  <c r="S79" i="24" s="1"/>
  <c r="T79" i="24" s="1"/>
  <c r="U79" i="24" s="1"/>
  <c r="V79" i="24" s="1"/>
  <c r="W79" i="24" s="1"/>
  <c r="X79" i="24" s="1"/>
  <c r="Y79" i="24" s="1"/>
  <c r="Z79" i="24" s="1"/>
  <c r="AA79" i="24" s="1"/>
  <c r="AB79" i="24" s="1"/>
  <c r="E79" i="24"/>
  <c r="I79" i="24" s="1"/>
  <c r="E78" i="24"/>
  <c r="C60" i="24"/>
  <c r="D89" i="24" s="1"/>
  <c r="F54" i="24"/>
  <c r="G53" i="24"/>
  <c r="G52" i="24"/>
  <c r="G51" i="24"/>
  <c r="E50" i="24"/>
  <c r="E54" i="24" s="1"/>
  <c r="G11" i="24" s="1"/>
  <c r="G49" i="24"/>
  <c r="G48" i="24"/>
  <c r="G47" i="24"/>
  <c r="G46" i="24"/>
  <c r="G45" i="24"/>
  <c r="G44" i="24"/>
  <c r="G43" i="24"/>
  <c r="G42" i="24"/>
  <c r="E42" i="24"/>
  <c r="G40" i="24"/>
  <c r="G39" i="24"/>
  <c r="G38" i="24"/>
  <c r="G37" i="24"/>
  <c r="G36" i="24"/>
  <c r="G35" i="24"/>
  <c r="G34" i="24"/>
  <c r="E34" i="24"/>
  <c r="G33" i="24"/>
  <c r="G32" i="24"/>
  <c r="G31" i="24"/>
  <c r="G25" i="24"/>
  <c r="G24" i="24"/>
  <c r="G23" i="24"/>
  <c r="E22" i="24"/>
  <c r="G22" i="24" s="1"/>
  <c r="G21" i="24"/>
  <c r="H20" i="24"/>
  <c r="F20" i="24"/>
  <c r="G20" i="24" s="1"/>
  <c r="F6" i="24" s="1"/>
  <c r="C134" i="24" s="1"/>
  <c r="E20" i="24"/>
  <c r="E19" i="24"/>
  <c r="G18" i="24"/>
  <c r="G12" i="24"/>
  <c r="N6" i="24"/>
  <c r="C133" i="24" s="1"/>
  <c r="L6" i="24"/>
  <c r="H6" i="24"/>
  <c r="M135" i="23"/>
  <c r="N135" i="23" s="1"/>
  <c r="O135" i="23" s="1"/>
  <c r="P135" i="23" s="1"/>
  <c r="Q135" i="23" s="1"/>
  <c r="R135" i="23" s="1"/>
  <c r="S135" i="23" s="1"/>
  <c r="T135" i="23" s="1"/>
  <c r="U135" i="23" s="1"/>
  <c r="V135" i="23" s="1"/>
  <c r="W135" i="23" s="1"/>
  <c r="X135" i="23" s="1"/>
  <c r="Y135" i="23" s="1"/>
  <c r="Z135" i="23" s="1"/>
  <c r="AA135" i="23" s="1"/>
  <c r="AB135" i="23" s="1"/>
  <c r="J135" i="23"/>
  <c r="K135" i="23" s="1"/>
  <c r="L135" i="23" s="1"/>
  <c r="I135" i="23"/>
  <c r="J132" i="23"/>
  <c r="K132" i="23" s="1"/>
  <c r="L132" i="23" s="1"/>
  <c r="M132" i="23" s="1"/>
  <c r="N132" i="23" s="1"/>
  <c r="O132" i="23" s="1"/>
  <c r="P132" i="23" s="1"/>
  <c r="Q132" i="23" s="1"/>
  <c r="R132" i="23" s="1"/>
  <c r="S132" i="23" s="1"/>
  <c r="T132" i="23" s="1"/>
  <c r="U132" i="23" s="1"/>
  <c r="V132" i="23" s="1"/>
  <c r="W132" i="23" s="1"/>
  <c r="X132" i="23" s="1"/>
  <c r="Y132" i="23" s="1"/>
  <c r="Z132" i="23" s="1"/>
  <c r="AA132" i="23" s="1"/>
  <c r="AB132" i="23" s="1"/>
  <c r="I132" i="23"/>
  <c r="K123" i="23"/>
  <c r="L123" i="23" s="1"/>
  <c r="M123" i="23" s="1"/>
  <c r="N123" i="23" s="1"/>
  <c r="O123" i="23" s="1"/>
  <c r="P123" i="23" s="1"/>
  <c r="Q123" i="23" s="1"/>
  <c r="R123" i="23" s="1"/>
  <c r="S123" i="23" s="1"/>
  <c r="T123" i="23" s="1"/>
  <c r="U123" i="23" s="1"/>
  <c r="V123" i="23" s="1"/>
  <c r="W123" i="23" s="1"/>
  <c r="X123" i="23" s="1"/>
  <c r="Y123" i="23" s="1"/>
  <c r="Z123" i="23" s="1"/>
  <c r="AA123" i="23" s="1"/>
  <c r="AB123" i="23" s="1"/>
  <c r="J123" i="23"/>
  <c r="I123" i="23"/>
  <c r="J122" i="23"/>
  <c r="K122" i="23" s="1"/>
  <c r="L122" i="23" s="1"/>
  <c r="M122" i="23" s="1"/>
  <c r="N122" i="23" s="1"/>
  <c r="O122" i="23" s="1"/>
  <c r="P122" i="23" s="1"/>
  <c r="Q122" i="23" s="1"/>
  <c r="R122" i="23" s="1"/>
  <c r="S122" i="23" s="1"/>
  <c r="T122" i="23" s="1"/>
  <c r="U122" i="23" s="1"/>
  <c r="V122" i="23" s="1"/>
  <c r="W122" i="23" s="1"/>
  <c r="X122" i="23" s="1"/>
  <c r="Y122" i="23" s="1"/>
  <c r="Z122" i="23" s="1"/>
  <c r="AA122" i="23" s="1"/>
  <c r="AB122" i="23" s="1"/>
  <c r="C122" i="23"/>
  <c r="I122" i="23" s="1"/>
  <c r="K121" i="23"/>
  <c r="L121" i="23" s="1"/>
  <c r="M121" i="23" s="1"/>
  <c r="N121" i="23" s="1"/>
  <c r="O121" i="23" s="1"/>
  <c r="P121" i="23" s="1"/>
  <c r="Q121" i="23" s="1"/>
  <c r="R121" i="23" s="1"/>
  <c r="S121" i="23" s="1"/>
  <c r="T121" i="23" s="1"/>
  <c r="U121" i="23" s="1"/>
  <c r="V121" i="23" s="1"/>
  <c r="W121" i="23" s="1"/>
  <c r="X121" i="23" s="1"/>
  <c r="Y121" i="23" s="1"/>
  <c r="Z121" i="23" s="1"/>
  <c r="AA121" i="23" s="1"/>
  <c r="AB121" i="23" s="1"/>
  <c r="J121" i="23"/>
  <c r="I121" i="23"/>
  <c r="J120" i="23"/>
  <c r="K120" i="23" s="1"/>
  <c r="L120" i="23" s="1"/>
  <c r="C120" i="23"/>
  <c r="I120" i="23" s="1"/>
  <c r="C119" i="23"/>
  <c r="C117" i="23"/>
  <c r="J116" i="23"/>
  <c r="K116" i="23" s="1"/>
  <c r="L116" i="23" s="1"/>
  <c r="M116" i="23" s="1"/>
  <c r="N116" i="23" s="1"/>
  <c r="O116" i="23" s="1"/>
  <c r="P116" i="23" s="1"/>
  <c r="Q116" i="23" s="1"/>
  <c r="R116" i="23" s="1"/>
  <c r="S116" i="23" s="1"/>
  <c r="T116" i="23" s="1"/>
  <c r="U116" i="23" s="1"/>
  <c r="V116" i="23" s="1"/>
  <c r="W116" i="23" s="1"/>
  <c r="X116" i="23" s="1"/>
  <c r="Y116" i="23" s="1"/>
  <c r="Z116" i="23" s="1"/>
  <c r="AA116" i="23" s="1"/>
  <c r="AB116" i="23" s="1"/>
  <c r="I116" i="23"/>
  <c r="M115" i="23"/>
  <c r="N115" i="23" s="1"/>
  <c r="O115" i="23" s="1"/>
  <c r="P115" i="23" s="1"/>
  <c r="Q115" i="23" s="1"/>
  <c r="R115" i="23" s="1"/>
  <c r="S115" i="23" s="1"/>
  <c r="T115" i="23" s="1"/>
  <c r="U115" i="23" s="1"/>
  <c r="V115" i="23" s="1"/>
  <c r="W115" i="23" s="1"/>
  <c r="X115" i="23" s="1"/>
  <c r="Y115" i="23" s="1"/>
  <c r="Z115" i="23" s="1"/>
  <c r="AA115" i="23" s="1"/>
  <c r="AB115" i="23" s="1"/>
  <c r="J115" i="23"/>
  <c r="K115" i="23" s="1"/>
  <c r="L115" i="23" s="1"/>
  <c r="I115" i="23"/>
  <c r="W114" i="23"/>
  <c r="X114" i="23" s="1"/>
  <c r="Y114" i="23" s="1"/>
  <c r="Z114" i="23" s="1"/>
  <c r="AA114" i="23" s="1"/>
  <c r="AB114" i="23" s="1"/>
  <c r="J114" i="23"/>
  <c r="K114" i="23" s="1"/>
  <c r="L114" i="23" s="1"/>
  <c r="M114" i="23" s="1"/>
  <c r="N114" i="23" s="1"/>
  <c r="O114" i="23" s="1"/>
  <c r="P114" i="23" s="1"/>
  <c r="Q114" i="23" s="1"/>
  <c r="R114" i="23" s="1"/>
  <c r="S114" i="23" s="1"/>
  <c r="T114" i="23" s="1"/>
  <c r="U114" i="23" s="1"/>
  <c r="V114" i="23" s="1"/>
  <c r="I114" i="23"/>
  <c r="M113" i="23"/>
  <c r="J113" i="23"/>
  <c r="K113" i="23" s="1"/>
  <c r="L113" i="23" s="1"/>
  <c r="I113" i="23"/>
  <c r="I117" i="23" s="1"/>
  <c r="J110" i="23"/>
  <c r="K110" i="23" s="1"/>
  <c r="L110" i="23" s="1"/>
  <c r="M110" i="23" s="1"/>
  <c r="N110" i="23" s="1"/>
  <c r="O110" i="23" s="1"/>
  <c r="P110" i="23" s="1"/>
  <c r="Q110" i="23" s="1"/>
  <c r="R110" i="23" s="1"/>
  <c r="S110" i="23" s="1"/>
  <c r="T110" i="23" s="1"/>
  <c r="U110" i="23" s="1"/>
  <c r="V110" i="23" s="1"/>
  <c r="W110" i="23" s="1"/>
  <c r="X110" i="23" s="1"/>
  <c r="Y110" i="23" s="1"/>
  <c r="Z110" i="23" s="1"/>
  <c r="AA110" i="23" s="1"/>
  <c r="AB110" i="23" s="1"/>
  <c r="I110" i="23"/>
  <c r="M108" i="23"/>
  <c r="N108" i="23" s="1"/>
  <c r="O108" i="23" s="1"/>
  <c r="P108" i="23" s="1"/>
  <c r="Q108" i="23" s="1"/>
  <c r="R108" i="23" s="1"/>
  <c r="S108" i="23" s="1"/>
  <c r="T108" i="23" s="1"/>
  <c r="U108" i="23" s="1"/>
  <c r="V108" i="23" s="1"/>
  <c r="W108" i="23" s="1"/>
  <c r="X108" i="23" s="1"/>
  <c r="Y108" i="23" s="1"/>
  <c r="Z108" i="23" s="1"/>
  <c r="AA108" i="23" s="1"/>
  <c r="AB108" i="23" s="1"/>
  <c r="K108" i="23"/>
  <c r="L108" i="23" s="1"/>
  <c r="J108" i="23"/>
  <c r="I108" i="23"/>
  <c r="J107" i="23"/>
  <c r="I107" i="23"/>
  <c r="M106" i="23"/>
  <c r="N106" i="23" s="1"/>
  <c r="O106" i="23" s="1"/>
  <c r="P106" i="23" s="1"/>
  <c r="Q106" i="23" s="1"/>
  <c r="R106" i="23" s="1"/>
  <c r="S106" i="23" s="1"/>
  <c r="T106" i="23" s="1"/>
  <c r="U106" i="23" s="1"/>
  <c r="V106" i="23" s="1"/>
  <c r="W106" i="23" s="1"/>
  <c r="X106" i="23" s="1"/>
  <c r="Y106" i="23" s="1"/>
  <c r="Z106" i="23" s="1"/>
  <c r="AA106" i="23" s="1"/>
  <c r="AB106" i="23" s="1"/>
  <c r="L106" i="23"/>
  <c r="K106" i="23"/>
  <c r="J106" i="23"/>
  <c r="I106" i="23"/>
  <c r="L105" i="23"/>
  <c r="K105" i="23"/>
  <c r="J105" i="23"/>
  <c r="I105" i="23"/>
  <c r="AB104" i="23"/>
  <c r="C103" i="23"/>
  <c r="Z102" i="23"/>
  <c r="AA102" i="23" s="1"/>
  <c r="AB102" i="23" s="1"/>
  <c r="N102" i="23"/>
  <c r="O102" i="23" s="1"/>
  <c r="P102" i="23" s="1"/>
  <c r="Q102" i="23" s="1"/>
  <c r="R102" i="23" s="1"/>
  <c r="S102" i="23" s="1"/>
  <c r="T102" i="23" s="1"/>
  <c r="U102" i="23" s="1"/>
  <c r="V102" i="23" s="1"/>
  <c r="W102" i="23" s="1"/>
  <c r="X102" i="23" s="1"/>
  <c r="Y102" i="23" s="1"/>
  <c r="J102" i="23"/>
  <c r="K102" i="23" s="1"/>
  <c r="L102" i="23" s="1"/>
  <c r="M102" i="23" s="1"/>
  <c r="I102" i="23"/>
  <c r="M101" i="23"/>
  <c r="N101" i="23" s="1"/>
  <c r="O101" i="23" s="1"/>
  <c r="P101" i="23" s="1"/>
  <c r="Q101" i="23" s="1"/>
  <c r="R101" i="23" s="1"/>
  <c r="S101" i="23" s="1"/>
  <c r="T101" i="23" s="1"/>
  <c r="U101" i="23" s="1"/>
  <c r="V101" i="23" s="1"/>
  <c r="W101" i="23" s="1"/>
  <c r="X101" i="23" s="1"/>
  <c r="Y101" i="23" s="1"/>
  <c r="Z101" i="23" s="1"/>
  <c r="AA101" i="23" s="1"/>
  <c r="AB101" i="23" s="1"/>
  <c r="J101" i="23"/>
  <c r="K101" i="23" s="1"/>
  <c r="L101" i="23" s="1"/>
  <c r="I101" i="23"/>
  <c r="J100" i="23"/>
  <c r="K100" i="23" s="1"/>
  <c r="L100" i="23" s="1"/>
  <c r="M100" i="23" s="1"/>
  <c r="N100" i="23" s="1"/>
  <c r="O100" i="23" s="1"/>
  <c r="P100" i="23" s="1"/>
  <c r="Q100" i="23" s="1"/>
  <c r="R100" i="23" s="1"/>
  <c r="S100" i="23" s="1"/>
  <c r="T100" i="23" s="1"/>
  <c r="U100" i="23" s="1"/>
  <c r="V100" i="23" s="1"/>
  <c r="W100" i="23" s="1"/>
  <c r="X100" i="23" s="1"/>
  <c r="Y100" i="23" s="1"/>
  <c r="Z100" i="23" s="1"/>
  <c r="AA100" i="23" s="1"/>
  <c r="AB100" i="23" s="1"/>
  <c r="I100" i="23"/>
  <c r="U99" i="23"/>
  <c r="V99" i="23" s="1"/>
  <c r="W99" i="23" s="1"/>
  <c r="X99" i="23" s="1"/>
  <c r="Y99" i="23" s="1"/>
  <c r="Z99" i="23" s="1"/>
  <c r="AA99" i="23" s="1"/>
  <c r="AB99" i="23" s="1"/>
  <c r="J99" i="23"/>
  <c r="K99" i="23" s="1"/>
  <c r="L99" i="23" s="1"/>
  <c r="M99" i="23" s="1"/>
  <c r="N99" i="23" s="1"/>
  <c r="O99" i="23" s="1"/>
  <c r="P99" i="23" s="1"/>
  <c r="Q99" i="23" s="1"/>
  <c r="R99" i="23" s="1"/>
  <c r="S99" i="23" s="1"/>
  <c r="T99" i="23" s="1"/>
  <c r="I99" i="23"/>
  <c r="K98" i="23"/>
  <c r="J98" i="23"/>
  <c r="I98" i="23"/>
  <c r="O92" i="23"/>
  <c r="P92" i="23" s="1"/>
  <c r="Q92" i="23" s="1"/>
  <c r="R92" i="23" s="1"/>
  <c r="S92" i="23" s="1"/>
  <c r="T92" i="23" s="1"/>
  <c r="U92" i="23" s="1"/>
  <c r="V92" i="23" s="1"/>
  <c r="W92" i="23" s="1"/>
  <c r="X92" i="23" s="1"/>
  <c r="Y92" i="23" s="1"/>
  <c r="Z92" i="23" s="1"/>
  <c r="AA92" i="23" s="1"/>
  <c r="AB92" i="23" s="1"/>
  <c r="J92" i="23"/>
  <c r="K92" i="23" s="1"/>
  <c r="L92" i="23" s="1"/>
  <c r="M92" i="23" s="1"/>
  <c r="N92" i="23" s="1"/>
  <c r="I92" i="23"/>
  <c r="T91" i="23"/>
  <c r="U91" i="23" s="1"/>
  <c r="V91" i="23" s="1"/>
  <c r="W91" i="23" s="1"/>
  <c r="X91" i="23" s="1"/>
  <c r="Y91" i="23" s="1"/>
  <c r="Z91" i="23" s="1"/>
  <c r="AA91" i="23" s="1"/>
  <c r="AB91" i="23" s="1"/>
  <c r="N91" i="23"/>
  <c r="O91" i="23" s="1"/>
  <c r="P91" i="23" s="1"/>
  <c r="Q91" i="23" s="1"/>
  <c r="R91" i="23" s="1"/>
  <c r="S91" i="23" s="1"/>
  <c r="K91" i="23"/>
  <c r="L91" i="23" s="1"/>
  <c r="M91" i="23" s="1"/>
  <c r="J91" i="23"/>
  <c r="I91" i="23"/>
  <c r="J88" i="23"/>
  <c r="K88" i="23" s="1"/>
  <c r="L88" i="23" s="1"/>
  <c r="M88" i="23" s="1"/>
  <c r="N88" i="23" s="1"/>
  <c r="O88" i="23" s="1"/>
  <c r="P88" i="23" s="1"/>
  <c r="Q88" i="23" s="1"/>
  <c r="R88" i="23" s="1"/>
  <c r="S88" i="23" s="1"/>
  <c r="T88" i="23" s="1"/>
  <c r="U88" i="23" s="1"/>
  <c r="V88" i="23" s="1"/>
  <c r="W88" i="23" s="1"/>
  <c r="X88" i="23" s="1"/>
  <c r="Y88" i="23" s="1"/>
  <c r="Z88" i="23" s="1"/>
  <c r="AA88" i="23" s="1"/>
  <c r="AB88" i="23" s="1"/>
  <c r="D88" i="23"/>
  <c r="I88" i="23" s="1"/>
  <c r="C82" i="23"/>
  <c r="E81" i="23"/>
  <c r="I81" i="23" s="1"/>
  <c r="E80" i="23"/>
  <c r="S79" i="23"/>
  <c r="T79" i="23" s="1"/>
  <c r="U79" i="23" s="1"/>
  <c r="V79" i="23" s="1"/>
  <c r="W79" i="23" s="1"/>
  <c r="X79" i="23" s="1"/>
  <c r="Y79" i="23" s="1"/>
  <c r="Z79" i="23" s="1"/>
  <c r="AA79" i="23" s="1"/>
  <c r="AB79" i="23" s="1"/>
  <c r="K79" i="23"/>
  <c r="L79" i="23" s="1"/>
  <c r="M79" i="23" s="1"/>
  <c r="N79" i="23" s="1"/>
  <c r="O79" i="23" s="1"/>
  <c r="P79" i="23" s="1"/>
  <c r="Q79" i="23" s="1"/>
  <c r="R79" i="23" s="1"/>
  <c r="J79" i="23"/>
  <c r="E79" i="23"/>
  <c r="I79" i="23" s="1"/>
  <c r="E78" i="23"/>
  <c r="C60" i="23"/>
  <c r="D89" i="23" s="1"/>
  <c r="F54" i="23"/>
  <c r="G53" i="23"/>
  <c r="G52" i="23"/>
  <c r="G51" i="23"/>
  <c r="E50" i="23"/>
  <c r="E54" i="23" s="1"/>
  <c r="G49" i="23"/>
  <c r="G48" i="23"/>
  <c r="G47" i="23"/>
  <c r="G46" i="23"/>
  <c r="G45" i="23"/>
  <c r="G44" i="23"/>
  <c r="G43" i="23"/>
  <c r="G42" i="23"/>
  <c r="E42" i="23"/>
  <c r="G40" i="23"/>
  <c r="G39" i="23"/>
  <c r="G38" i="23"/>
  <c r="G37" i="23"/>
  <c r="G36" i="23"/>
  <c r="G35" i="23"/>
  <c r="G34" i="23"/>
  <c r="E34" i="23"/>
  <c r="G33" i="23"/>
  <c r="G32" i="23"/>
  <c r="G31" i="23"/>
  <c r="G25" i="23"/>
  <c r="G24" i="23"/>
  <c r="G23" i="23"/>
  <c r="E22" i="23"/>
  <c r="G22" i="23" s="1"/>
  <c r="G21" i="23"/>
  <c r="H20" i="23"/>
  <c r="E20" i="23"/>
  <c r="G19" i="23"/>
  <c r="E19" i="23"/>
  <c r="F19" i="23" s="1"/>
  <c r="G18" i="23"/>
  <c r="N6" i="23"/>
  <c r="C133" i="23" s="1"/>
  <c r="L6" i="23"/>
  <c r="H6" i="23"/>
  <c r="O135" i="22"/>
  <c r="P135" i="22" s="1"/>
  <c r="Q135" i="22" s="1"/>
  <c r="R135" i="22" s="1"/>
  <c r="S135" i="22" s="1"/>
  <c r="T135" i="22" s="1"/>
  <c r="U135" i="22" s="1"/>
  <c r="V135" i="22" s="1"/>
  <c r="W135" i="22" s="1"/>
  <c r="X135" i="22" s="1"/>
  <c r="Y135" i="22" s="1"/>
  <c r="Z135" i="22" s="1"/>
  <c r="AA135" i="22" s="1"/>
  <c r="AB135" i="22" s="1"/>
  <c r="L135" i="22"/>
  <c r="M135" i="22" s="1"/>
  <c r="N135" i="22" s="1"/>
  <c r="J135" i="22"/>
  <c r="K135" i="22" s="1"/>
  <c r="I135" i="22"/>
  <c r="J132" i="22"/>
  <c r="K132" i="22" s="1"/>
  <c r="L132" i="22" s="1"/>
  <c r="M132" i="22" s="1"/>
  <c r="N132" i="22" s="1"/>
  <c r="O132" i="22" s="1"/>
  <c r="P132" i="22" s="1"/>
  <c r="Q132" i="22" s="1"/>
  <c r="R132" i="22" s="1"/>
  <c r="S132" i="22" s="1"/>
  <c r="T132" i="22" s="1"/>
  <c r="U132" i="22" s="1"/>
  <c r="V132" i="22" s="1"/>
  <c r="W132" i="22" s="1"/>
  <c r="X132" i="22" s="1"/>
  <c r="Y132" i="22" s="1"/>
  <c r="Z132" i="22" s="1"/>
  <c r="AA132" i="22" s="1"/>
  <c r="AB132" i="22" s="1"/>
  <c r="I132" i="22"/>
  <c r="K123" i="22"/>
  <c r="L123" i="22" s="1"/>
  <c r="M123" i="22" s="1"/>
  <c r="N123" i="22" s="1"/>
  <c r="O123" i="22" s="1"/>
  <c r="P123" i="22" s="1"/>
  <c r="Q123" i="22" s="1"/>
  <c r="R123" i="22" s="1"/>
  <c r="S123" i="22" s="1"/>
  <c r="T123" i="22" s="1"/>
  <c r="U123" i="22" s="1"/>
  <c r="V123" i="22" s="1"/>
  <c r="W123" i="22" s="1"/>
  <c r="X123" i="22" s="1"/>
  <c r="Y123" i="22" s="1"/>
  <c r="Z123" i="22" s="1"/>
  <c r="AA123" i="22" s="1"/>
  <c r="AB123" i="22" s="1"/>
  <c r="J123" i="22"/>
  <c r="I123" i="22"/>
  <c r="N122" i="22"/>
  <c r="O122" i="22" s="1"/>
  <c r="P122" i="22" s="1"/>
  <c r="Q122" i="22" s="1"/>
  <c r="R122" i="22" s="1"/>
  <c r="S122" i="22" s="1"/>
  <c r="T122" i="22" s="1"/>
  <c r="U122" i="22" s="1"/>
  <c r="V122" i="22" s="1"/>
  <c r="W122" i="22" s="1"/>
  <c r="X122" i="22" s="1"/>
  <c r="Y122" i="22" s="1"/>
  <c r="Z122" i="22" s="1"/>
  <c r="AA122" i="22" s="1"/>
  <c r="AB122" i="22" s="1"/>
  <c r="M122" i="22"/>
  <c r="K122" i="22"/>
  <c r="L122" i="22" s="1"/>
  <c r="J122" i="22"/>
  <c r="I122" i="22"/>
  <c r="C122" i="22"/>
  <c r="J121" i="22"/>
  <c r="K121" i="22" s="1"/>
  <c r="L121" i="22" s="1"/>
  <c r="M121" i="22" s="1"/>
  <c r="N121" i="22" s="1"/>
  <c r="O121" i="22" s="1"/>
  <c r="P121" i="22" s="1"/>
  <c r="Q121" i="22" s="1"/>
  <c r="R121" i="22" s="1"/>
  <c r="S121" i="22" s="1"/>
  <c r="T121" i="22" s="1"/>
  <c r="U121" i="22" s="1"/>
  <c r="V121" i="22" s="1"/>
  <c r="W121" i="22" s="1"/>
  <c r="X121" i="22" s="1"/>
  <c r="Y121" i="22" s="1"/>
  <c r="Z121" i="22" s="1"/>
  <c r="AA121" i="22" s="1"/>
  <c r="AB121" i="22" s="1"/>
  <c r="I121" i="22"/>
  <c r="J120" i="22"/>
  <c r="K120" i="22" s="1"/>
  <c r="L120" i="22" s="1"/>
  <c r="C120" i="22"/>
  <c r="I120" i="22" s="1"/>
  <c r="C119" i="22"/>
  <c r="C117" i="22"/>
  <c r="T116" i="22"/>
  <c r="U116" i="22" s="1"/>
  <c r="V116" i="22" s="1"/>
  <c r="W116" i="22" s="1"/>
  <c r="X116" i="22" s="1"/>
  <c r="Y116" i="22" s="1"/>
  <c r="Z116" i="22" s="1"/>
  <c r="AA116" i="22" s="1"/>
  <c r="AB116" i="22" s="1"/>
  <c r="M116" i="22"/>
  <c r="N116" i="22" s="1"/>
  <c r="O116" i="22" s="1"/>
  <c r="P116" i="22" s="1"/>
  <c r="Q116" i="22" s="1"/>
  <c r="R116" i="22" s="1"/>
  <c r="S116" i="22" s="1"/>
  <c r="J116" i="22"/>
  <c r="K116" i="22" s="1"/>
  <c r="L116" i="22" s="1"/>
  <c r="I116" i="22"/>
  <c r="N115" i="22"/>
  <c r="O115" i="22" s="1"/>
  <c r="P115" i="22" s="1"/>
  <c r="Q115" i="22" s="1"/>
  <c r="R115" i="22" s="1"/>
  <c r="S115" i="22" s="1"/>
  <c r="T115" i="22" s="1"/>
  <c r="U115" i="22" s="1"/>
  <c r="V115" i="22" s="1"/>
  <c r="W115" i="22" s="1"/>
  <c r="X115" i="22" s="1"/>
  <c r="Y115" i="22" s="1"/>
  <c r="Z115" i="22" s="1"/>
  <c r="AA115" i="22" s="1"/>
  <c r="AB115" i="22" s="1"/>
  <c r="M115" i="22"/>
  <c r="L115" i="22"/>
  <c r="J115" i="22"/>
  <c r="K115" i="22" s="1"/>
  <c r="I115" i="22"/>
  <c r="P114" i="22"/>
  <c r="Q114" i="22" s="1"/>
  <c r="R114" i="22" s="1"/>
  <c r="S114" i="22" s="1"/>
  <c r="T114" i="22" s="1"/>
  <c r="U114" i="22" s="1"/>
  <c r="V114" i="22" s="1"/>
  <c r="W114" i="22" s="1"/>
  <c r="X114" i="22" s="1"/>
  <c r="Y114" i="22" s="1"/>
  <c r="Z114" i="22" s="1"/>
  <c r="AA114" i="22" s="1"/>
  <c r="AB114" i="22" s="1"/>
  <c r="M114" i="22"/>
  <c r="N114" i="22" s="1"/>
  <c r="O114" i="22" s="1"/>
  <c r="J114" i="22"/>
  <c r="K114" i="22" s="1"/>
  <c r="L114" i="22" s="1"/>
  <c r="I114" i="22"/>
  <c r="J113" i="22"/>
  <c r="I113" i="22"/>
  <c r="K110" i="22"/>
  <c r="L110" i="22" s="1"/>
  <c r="M110" i="22" s="1"/>
  <c r="N110" i="22" s="1"/>
  <c r="O110" i="22" s="1"/>
  <c r="P110" i="22" s="1"/>
  <c r="Q110" i="22" s="1"/>
  <c r="R110" i="22" s="1"/>
  <c r="S110" i="22" s="1"/>
  <c r="T110" i="22" s="1"/>
  <c r="U110" i="22" s="1"/>
  <c r="V110" i="22" s="1"/>
  <c r="W110" i="22" s="1"/>
  <c r="X110" i="22" s="1"/>
  <c r="Y110" i="22" s="1"/>
  <c r="Z110" i="22" s="1"/>
  <c r="AA110" i="22" s="1"/>
  <c r="AB110" i="22" s="1"/>
  <c r="J110" i="22"/>
  <c r="I110" i="22"/>
  <c r="K108" i="22"/>
  <c r="L108" i="22" s="1"/>
  <c r="M108" i="22" s="1"/>
  <c r="N108" i="22" s="1"/>
  <c r="O108" i="22" s="1"/>
  <c r="P108" i="22" s="1"/>
  <c r="Q108" i="22" s="1"/>
  <c r="R108" i="22" s="1"/>
  <c r="S108" i="22" s="1"/>
  <c r="T108" i="22" s="1"/>
  <c r="U108" i="22" s="1"/>
  <c r="V108" i="22" s="1"/>
  <c r="W108" i="22" s="1"/>
  <c r="X108" i="22" s="1"/>
  <c r="Y108" i="22" s="1"/>
  <c r="Z108" i="22" s="1"/>
  <c r="AA108" i="22" s="1"/>
  <c r="AB108" i="22" s="1"/>
  <c r="J108" i="22"/>
  <c r="I108" i="22"/>
  <c r="AA107" i="22"/>
  <c r="AB107" i="22" s="1"/>
  <c r="M107" i="22"/>
  <c r="N107" i="22" s="1"/>
  <c r="O107" i="22" s="1"/>
  <c r="P107" i="22" s="1"/>
  <c r="Q107" i="22" s="1"/>
  <c r="R107" i="22" s="1"/>
  <c r="S107" i="22" s="1"/>
  <c r="T107" i="22" s="1"/>
  <c r="U107" i="22" s="1"/>
  <c r="V107" i="22" s="1"/>
  <c r="W107" i="22" s="1"/>
  <c r="X107" i="22" s="1"/>
  <c r="Y107" i="22" s="1"/>
  <c r="Z107" i="22" s="1"/>
  <c r="L107" i="22"/>
  <c r="K107" i="22"/>
  <c r="J107" i="22"/>
  <c r="I107" i="22"/>
  <c r="K106" i="22"/>
  <c r="J106" i="22"/>
  <c r="I106" i="22"/>
  <c r="L105" i="22"/>
  <c r="M105" i="22" s="1"/>
  <c r="J105" i="22"/>
  <c r="K105" i="22" s="1"/>
  <c r="I105" i="22"/>
  <c r="AB104" i="22"/>
  <c r="C103" i="22"/>
  <c r="T102" i="22"/>
  <c r="U102" i="22" s="1"/>
  <c r="V102" i="22" s="1"/>
  <c r="W102" i="22" s="1"/>
  <c r="X102" i="22" s="1"/>
  <c r="Y102" i="22" s="1"/>
  <c r="Z102" i="22" s="1"/>
  <c r="AA102" i="22" s="1"/>
  <c r="AB102" i="22" s="1"/>
  <c r="J102" i="22"/>
  <c r="K102" i="22" s="1"/>
  <c r="L102" i="22" s="1"/>
  <c r="M102" i="22" s="1"/>
  <c r="N102" i="22" s="1"/>
  <c r="O102" i="22" s="1"/>
  <c r="P102" i="22" s="1"/>
  <c r="Q102" i="22" s="1"/>
  <c r="R102" i="22" s="1"/>
  <c r="S102" i="22" s="1"/>
  <c r="I102" i="22"/>
  <c r="P101" i="22"/>
  <c r="Q101" i="22" s="1"/>
  <c r="R101" i="22" s="1"/>
  <c r="S101" i="22" s="1"/>
  <c r="T101" i="22" s="1"/>
  <c r="U101" i="22" s="1"/>
  <c r="V101" i="22" s="1"/>
  <c r="W101" i="22" s="1"/>
  <c r="X101" i="22" s="1"/>
  <c r="Y101" i="22" s="1"/>
  <c r="Z101" i="22" s="1"/>
  <c r="AA101" i="22" s="1"/>
  <c r="AB101" i="22" s="1"/>
  <c r="M101" i="22"/>
  <c r="N101" i="22" s="1"/>
  <c r="O101" i="22" s="1"/>
  <c r="L101" i="22"/>
  <c r="K101" i="22"/>
  <c r="J101" i="22"/>
  <c r="I101" i="22"/>
  <c r="N100" i="22"/>
  <c r="O100" i="22" s="1"/>
  <c r="P100" i="22" s="1"/>
  <c r="Q100" i="22" s="1"/>
  <c r="R100" i="22" s="1"/>
  <c r="S100" i="22" s="1"/>
  <c r="T100" i="22" s="1"/>
  <c r="U100" i="22" s="1"/>
  <c r="V100" i="22" s="1"/>
  <c r="W100" i="22" s="1"/>
  <c r="X100" i="22" s="1"/>
  <c r="Y100" i="22" s="1"/>
  <c r="Z100" i="22" s="1"/>
  <c r="AA100" i="22" s="1"/>
  <c r="AB100" i="22" s="1"/>
  <c r="M100" i="22"/>
  <c r="J100" i="22"/>
  <c r="K100" i="22" s="1"/>
  <c r="L100" i="22" s="1"/>
  <c r="I100" i="22"/>
  <c r="K99" i="22"/>
  <c r="L99" i="22" s="1"/>
  <c r="M99" i="22" s="1"/>
  <c r="N99" i="22" s="1"/>
  <c r="O99" i="22" s="1"/>
  <c r="P99" i="22" s="1"/>
  <c r="Q99" i="22" s="1"/>
  <c r="R99" i="22" s="1"/>
  <c r="S99" i="22" s="1"/>
  <c r="T99" i="22" s="1"/>
  <c r="U99" i="22" s="1"/>
  <c r="V99" i="22" s="1"/>
  <c r="W99" i="22" s="1"/>
  <c r="X99" i="22" s="1"/>
  <c r="Y99" i="22" s="1"/>
  <c r="Z99" i="22" s="1"/>
  <c r="AA99" i="22" s="1"/>
  <c r="AB99" i="22" s="1"/>
  <c r="J99" i="22"/>
  <c r="I99" i="22"/>
  <c r="I103" i="22" s="1"/>
  <c r="J98" i="22"/>
  <c r="I98" i="22"/>
  <c r="AA92" i="22"/>
  <c r="AB92" i="22" s="1"/>
  <c r="O92" i="22"/>
  <c r="P92" i="22" s="1"/>
  <c r="Q92" i="22" s="1"/>
  <c r="R92" i="22" s="1"/>
  <c r="S92" i="22" s="1"/>
  <c r="T92" i="22" s="1"/>
  <c r="U92" i="22" s="1"/>
  <c r="V92" i="22" s="1"/>
  <c r="W92" i="22" s="1"/>
  <c r="X92" i="22" s="1"/>
  <c r="Y92" i="22" s="1"/>
  <c r="Z92" i="22" s="1"/>
  <c r="N92" i="22"/>
  <c r="M92" i="22"/>
  <c r="K92" i="22"/>
  <c r="L92" i="22" s="1"/>
  <c r="J92" i="22"/>
  <c r="I92" i="22"/>
  <c r="O91" i="22"/>
  <c r="P91" i="22" s="1"/>
  <c r="Q91" i="22" s="1"/>
  <c r="R91" i="22" s="1"/>
  <c r="S91" i="22" s="1"/>
  <c r="T91" i="22" s="1"/>
  <c r="U91" i="22" s="1"/>
  <c r="V91" i="22" s="1"/>
  <c r="W91" i="22" s="1"/>
  <c r="X91" i="22" s="1"/>
  <c r="Y91" i="22" s="1"/>
  <c r="Z91" i="22" s="1"/>
  <c r="AA91" i="22" s="1"/>
  <c r="AB91" i="22" s="1"/>
  <c r="M91" i="22"/>
  <c r="N91" i="22" s="1"/>
  <c r="K91" i="22"/>
  <c r="L91" i="22" s="1"/>
  <c r="J91" i="22"/>
  <c r="I91" i="22"/>
  <c r="J89" i="22"/>
  <c r="K89" i="22" s="1"/>
  <c r="L89" i="22" s="1"/>
  <c r="M89" i="22" s="1"/>
  <c r="N89" i="22" s="1"/>
  <c r="O89" i="22" s="1"/>
  <c r="P89" i="22" s="1"/>
  <c r="Q89" i="22" s="1"/>
  <c r="R89" i="22" s="1"/>
  <c r="S89" i="22" s="1"/>
  <c r="T89" i="22" s="1"/>
  <c r="U89" i="22" s="1"/>
  <c r="V89" i="22" s="1"/>
  <c r="W89" i="22" s="1"/>
  <c r="X89" i="22" s="1"/>
  <c r="Y89" i="22" s="1"/>
  <c r="Z89" i="22" s="1"/>
  <c r="AA89" i="22" s="1"/>
  <c r="AB89" i="22" s="1"/>
  <c r="T88" i="22"/>
  <c r="U88" i="22" s="1"/>
  <c r="V88" i="22" s="1"/>
  <c r="W88" i="22" s="1"/>
  <c r="X88" i="22" s="1"/>
  <c r="Y88" i="22" s="1"/>
  <c r="Z88" i="22" s="1"/>
  <c r="AA88" i="22" s="1"/>
  <c r="AB88" i="22" s="1"/>
  <c r="P88" i="22"/>
  <c r="Q88" i="22" s="1"/>
  <c r="R88" i="22" s="1"/>
  <c r="S88" i="22" s="1"/>
  <c r="K88" i="22"/>
  <c r="L88" i="22" s="1"/>
  <c r="M88" i="22" s="1"/>
  <c r="N88" i="22" s="1"/>
  <c r="O88" i="22" s="1"/>
  <c r="I88" i="22"/>
  <c r="D88" i="22"/>
  <c r="J88" i="22" s="1"/>
  <c r="C82" i="22"/>
  <c r="E81" i="22"/>
  <c r="J80" i="22"/>
  <c r="K80" i="22" s="1"/>
  <c r="L80" i="22" s="1"/>
  <c r="M80" i="22" s="1"/>
  <c r="N80" i="22" s="1"/>
  <c r="O80" i="22" s="1"/>
  <c r="P80" i="22" s="1"/>
  <c r="Q80" i="22" s="1"/>
  <c r="R80" i="22" s="1"/>
  <c r="S80" i="22" s="1"/>
  <c r="T80" i="22" s="1"/>
  <c r="U80" i="22" s="1"/>
  <c r="V80" i="22" s="1"/>
  <c r="W80" i="22" s="1"/>
  <c r="X80" i="22" s="1"/>
  <c r="Y80" i="22" s="1"/>
  <c r="Z80" i="22" s="1"/>
  <c r="AA80" i="22" s="1"/>
  <c r="AB80" i="22" s="1"/>
  <c r="E80" i="22"/>
  <c r="I80" i="22" s="1"/>
  <c r="K79" i="22"/>
  <c r="L79" i="22" s="1"/>
  <c r="M79" i="22" s="1"/>
  <c r="N79" i="22" s="1"/>
  <c r="O79" i="22" s="1"/>
  <c r="P79" i="22" s="1"/>
  <c r="Q79" i="22" s="1"/>
  <c r="R79" i="22" s="1"/>
  <c r="S79" i="22" s="1"/>
  <c r="T79" i="22" s="1"/>
  <c r="U79" i="22" s="1"/>
  <c r="V79" i="22" s="1"/>
  <c r="W79" i="22" s="1"/>
  <c r="X79" i="22" s="1"/>
  <c r="Y79" i="22" s="1"/>
  <c r="Z79" i="22" s="1"/>
  <c r="AA79" i="22" s="1"/>
  <c r="AB79" i="22" s="1"/>
  <c r="J79" i="22"/>
  <c r="I79" i="22"/>
  <c r="E79" i="22"/>
  <c r="I78" i="22"/>
  <c r="E78" i="22"/>
  <c r="C60" i="22"/>
  <c r="D89" i="22" s="1"/>
  <c r="I89" i="22" s="1"/>
  <c r="F54" i="22"/>
  <c r="G53" i="22"/>
  <c r="G52" i="22"/>
  <c r="G51" i="22"/>
  <c r="G49" i="22"/>
  <c r="G48" i="22"/>
  <c r="G47" i="22"/>
  <c r="G46" i="22"/>
  <c r="G45" i="22"/>
  <c r="G44" i="22"/>
  <c r="G43" i="22"/>
  <c r="E42" i="22"/>
  <c r="E50" i="22" s="1"/>
  <c r="G50" i="22" s="1"/>
  <c r="G40" i="22"/>
  <c r="G39" i="22"/>
  <c r="G38" i="22"/>
  <c r="G37" i="22"/>
  <c r="G36" i="22"/>
  <c r="G35" i="22"/>
  <c r="E34" i="22"/>
  <c r="G33" i="22"/>
  <c r="G32" i="22"/>
  <c r="G31" i="22"/>
  <c r="G25" i="22"/>
  <c r="G24" i="22"/>
  <c r="G23" i="22"/>
  <c r="E22" i="22"/>
  <c r="G22" i="22" s="1"/>
  <c r="G21" i="22"/>
  <c r="H20" i="22"/>
  <c r="E20" i="22"/>
  <c r="E19" i="22"/>
  <c r="G18" i="22"/>
  <c r="N6" i="22"/>
  <c r="C133" i="22" s="1"/>
  <c r="L6" i="22"/>
  <c r="H6" i="22"/>
  <c r="N135" i="21"/>
  <c r="O135" i="21" s="1"/>
  <c r="P135" i="21" s="1"/>
  <c r="Q135" i="21" s="1"/>
  <c r="R135" i="21" s="1"/>
  <c r="S135" i="21" s="1"/>
  <c r="T135" i="21" s="1"/>
  <c r="U135" i="21" s="1"/>
  <c r="V135" i="21" s="1"/>
  <c r="W135" i="21" s="1"/>
  <c r="X135" i="21" s="1"/>
  <c r="Y135" i="21" s="1"/>
  <c r="Z135" i="21" s="1"/>
  <c r="AA135" i="21" s="1"/>
  <c r="AB135" i="21" s="1"/>
  <c r="M135" i="21"/>
  <c r="L135" i="21"/>
  <c r="K135" i="21"/>
  <c r="J135" i="21"/>
  <c r="I135" i="21"/>
  <c r="J133" i="21"/>
  <c r="K133" i="21" s="1"/>
  <c r="L133" i="21" s="1"/>
  <c r="M133" i="21" s="1"/>
  <c r="N133" i="21" s="1"/>
  <c r="O133" i="21" s="1"/>
  <c r="P133" i="21" s="1"/>
  <c r="Q133" i="21" s="1"/>
  <c r="R133" i="21" s="1"/>
  <c r="S133" i="21" s="1"/>
  <c r="T133" i="21" s="1"/>
  <c r="U133" i="21" s="1"/>
  <c r="V133" i="21" s="1"/>
  <c r="W133" i="21" s="1"/>
  <c r="X133" i="21" s="1"/>
  <c r="Y133" i="21" s="1"/>
  <c r="Z133" i="21" s="1"/>
  <c r="AA133" i="21" s="1"/>
  <c r="AB133" i="21" s="1"/>
  <c r="C133" i="21"/>
  <c r="I133" i="21" s="1"/>
  <c r="O132" i="21"/>
  <c r="P132" i="21" s="1"/>
  <c r="Q132" i="21" s="1"/>
  <c r="R132" i="21" s="1"/>
  <c r="S132" i="21" s="1"/>
  <c r="T132" i="21" s="1"/>
  <c r="U132" i="21" s="1"/>
  <c r="V132" i="21" s="1"/>
  <c r="W132" i="21" s="1"/>
  <c r="X132" i="21" s="1"/>
  <c r="Y132" i="21" s="1"/>
  <c r="Z132" i="21" s="1"/>
  <c r="AA132" i="21" s="1"/>
  <c r="AB132" i="21" s="1"/>
  <c r="K132" i="21"/>
  <c r="L132" i="21" s="1"/>
  <c r="M132" i="21" s="1"/>
  <c r="N132" i="21" s="1"/>
  <c r="J132" i="21"/>
  <c r="I132" i="21"/>
  <c r="L123" i="21"/>
  <c r="M123" i="21" s="1"/>
  <c r="N123" i="21" s="1"/>
  <c r="O123" i="21" s="1"/>
  <c r="P123" i="21" s="1"/>
  <c r="Q123" i="21" s="1"/>
  <c r="R123" i="21" s="1"/>
  <c r="S123" i="21" s="1"/>
  <c r="T123" i="21" s="1"/>
  <c r="U123" i="21" s="1"/>
  <c r="V123" i="21" s="1"/>
  <c r="W123" i="21" s="1"/>
  <c r="X123" i="21" s="1"/>
  <c r="Y123" i="21" s="1"/>
  <c r="Z123" i="21" s="1"/>
  <c r="AA123" i="21" s="1"/>
  <c r="AB123" i="21" s="1"/>
  <c r="J123" i="21"/>
  <c r="K123" i="21" s="1"/>
  <c r="I123" i="21"/>
  <c r="C122" i="21"/>
  <c r="U121" i="21"/>
  <c r="V121" i="21" s="1"/>
  <c r="W121" i="21" s="1"/>
  <c r="X121" i="21" s="1"/>
  <c r="Y121" i="21" s="1"/>
  <c r="Z121" i="21" s="1"/>
  <c r="AA121" i="21" s="1"/>
  <c r="AB121" i="21" s="1"/>
  <c r="P121" i="21"/>
  <c r="Q121" i="21" s="1"/>
  <c r="R121" i="21" s="1"/>
  <c r="S121" i="21" s="1"/>
  <c r="T121" i="21" s="1"/>
  <c r="K121" i="21"/>
  <c r="L121" i="21" s="1"/>
  <c r="M121" i="21" s="1"/>
  <c r="N121" i="21" s="1"/>
  <c r="O121" i="21" s="1"/>
  <c r="J121" i="21"/>
  <c r="I121" i="21"/>
  <c r="K120" i="21"/>
  <c r="L120" i="21" s="1"/>
  <c r="J120" i="21"/>
  <c r="I120" i="21"/>
  <c r="C120" i="21"/>
  <c r="C119" i="21"/>
  <c r="J117" i="21"/>
  <c r="C117" i="21"/>
  <c r="Y116" i="21"/>
  <c r="Z116" i="21" s="1"/>
  <c r="AA116" i="21" s="1"/>
  <c r="AB116" i="21" s="1"/>
  <c r="K116" i="21"/>
  <c r="L116" i="21" s="1"/>
  <c r="M116" i="21" s="1"/>
  <c r="N116" i="21" s="1"/>
  <c r="O116" i="21" s="1"/>
  <c r="P116" i="21" s="1"/>
  <c r="Q116" i="21" s="1"/>
  <c r="R116" i="21" s="1"/>
  <c r="S116" i="21" s="1"/>
  <c r="T116" i="21" s="1"/>
  <c r="U116" i="21" s="1"/>
  <c r="V116" i="21" s="1"/>
  <c r="W116" i="21" s="1"/>
  <c r="X116" i="21" s="1"/>
  <c r="J116" i="21"/>
  <c r="I116" i="21"/>
  <c r="K115" i="21"/>
  <c r="L115" i="21" s="1"/>
  <c r="M115" i="21" s="1"/>
  <c r="N115" i="21" s="1"/>
  <c r="O115" i="21" s="1"/>
  <c r="P115" i="21" s="1"/>
  <c r="Q115" i="21" s="1"/>
  <c r="R115" i="21" s="1"/>
  <c r="S115" i="21" s="1"/>
  <c r="T115" i="21" s="1"/>
  <c r="U115" i="21" s="1"/>
  <c r="V115" i="21" s="1"/>
  <c r="W115" i="21" s="1"/>
  <c r="X115" i="21" s="1"/>
  <c r="Y115" i="21" s="1"/>
  <c r="Z115" i="21" s="1"/>
  <c r="AA115" i="21" s="1"/>
  <c r="AB115" i="21" s="1"/>
  <c r="J115" i="21"/>
  <c r="I115" i="21"/>
  <c r="N114" i="21"/>
  <c r="O114" i="21" s="1"/>
  <c r="P114" i="21" s="1"/>
  <c r="Q114" i="21" s="1"/>
  <c r="R114" i="21" s="1"/>
  <c r="S114" i="21" s="1"/>
  <c r="T114" i="21" s="1"/>
  <c r="U114" i="21" s="1"/>
  <c r="V114" i="21" s="1"/>
  <c r="W114" i="21" s="1"/>
  <c r="X114" i="21" s="1"/>
  <c r="Y114" i="21" s="1"/>
  <c r="Z114" i="21" s="1"/>
  <c r="AA114" i="21" s="1"/>
  <c r="AB114" i="21" s="1"/>
  <c r="L114" i="21"/>
  <c r="M114" i="21" s="1"/>
  <c r="K114" i="21"/>
  <c r="J114" i="21"/>
  <c r="I114" i="21"/>
  <c r="I117" i="21" s="1"/>
  <c r="K113" i="21"/>
  <c r="J113" i="21"/>
  <c r="I113" i="21"/>
  <c r="P110" i="21"/>
  <c r="Q110" i="21" s="1"/>
  <c r="R110" i="21" s="1"/>
  <c r="S110" i="21" s="1"/>
  <c r="T110" i="21" s="1"/>
  <c r="U110" i="21" s="1"/>
  <c r="V110" i="21" s="1"/>
  <c r="W110" i="21" s="1"/>
  <c r="X110" i="21" s="1"/>
  <c r="Y110" i="21" s="1"/>
  <c r="Z110" i="21" s="1"/>
  <c r="AA110" i="21" s="1"/>
  <c r="AB110" i="21" s="1"/>
  <c r="M110" i="21"/>
  <c r="N110" i="21" s="1"/>
  <c r="O110" i="21" s="1"/>
  <c r="L110" i="21"/>
  <c r="K110" i="21"/>
  <c r="J110" i="21"/>
  <c r="I110" i="21"/>
  <c r="Z108" i="21"/>
  <c r="AA108" i="21" s="1"/>
  <c r="AB108" i="21" s="1"/>
  <c r="M108" i="21"/>
  <c r="N108" i="21" s="1"/>
  <c r="O108" i="21" s="1"/>
  <c r="P108" i="21" s="1"/>
  <c r="Q108" i="21" s="1"/>
  <c r="R108" i="21" s="1"/>
  <c r="S108" i="21" s="1"/>
  <c r="T108" i="21" s="1"/>
  <c r="U108" i="21" s="1"/>
  <c r="V108" i="21" s="1"/>
  <c r="W108" i="21" s="1"/>
  <c r="X108" i="21" s="1"/>
  <c r="Y108" i="21" s="1"/>
  <c r="J108" i="21"/>
  <c r="K108" i="21" s="1"/>
  <c r="L108" i="21" s="1"/>
  <c r="I108" i="21"/>
  <c r="J107" i="21"/>
  <c r="K107" i="21" s="1"/>
  <c r="I107" i="21"/>
  <c r="L106" i="21"/>
  <c r="M106" i="21" s="1"/>
  <c r="N106" i="21" s="1"/>
  <c r="O106" i="21" s="1"/>
  <c r="P106" i="21" s="1"/>
  <c r="Q106" i="21" s="1"/>
  <c r="R106" i="21" s="1"/>
  <c r="S106" i="21" s="1"/>
  <c r="T106" i="21" s="1"/>
  <c r="U106" i="21" s="1"/>
  <c r="V106" i="21" s="1"/>
  <c r="W106" i="21" s="1"/>
  <c r="X106" i="21" s="1"/>
  <c r="Y106" i="21" s="1"/>
  <c r="Z106" i="21" s="1"/>
  <c r="AA106" i="21" s="1"/>
  <c r="AB106" i="21" s="1"/>
  <c r="J106" i="21"/>
  <c r="K106" i="21" s="1"/>
  <c r="I106" i="21"/>
  <c r="N105" i="21"/>
  <c r="M105" i="21"/>
  <c r="K105" i="21"/>
  <c r="L105" i="21" s="1"/>
  <c r="J105" i="21"/>
  <c r="I105" i="21"/>
  <c r="AB104" i="21"/>
  <c r="C103" i="21"/>
  <c r="R102" i="21"/>
  <c r="S102" i="21" s="1"/>
  <c r="T102" i="21" s="1"/>
  <c r="U102" i="21" s="1"/>
  <c r="V102" i="21" s="1"/>
  <c r="W102" i="21" s="1"/>
  <c r="X102" i="21" s="1"/>
  <c r="Y102" i="21" s="1"/>
  <c r="Z102" i="21" s="1"/>
  <c r="AA102" i="21" s="1"/>
  <c r="AB102" i="21" s="1"/>
  <c r="N102" i="21"/>
  <c r="O102" i="21" s="1"/>
  <c r="P102" i="21" s="1"/>
  <c r="Q102" i="21" s="1"/>
  <c r="L102" i="21"/>
  <c r="M102" i="21" s="1"/>
  <c r="J102" i="21"/>
  <c r="K102" i="21" s="1"/>
  <c r="I102" i="21"/>
  <c r="J101" i="21"/>
  <c r="K101" i="21" s="1"/>
  <c r="L101" i="21" s="1"/>
  <c r="M101" i="21" s="1"/>
  <c r="N101" i="21" s="1"/>
  <c r="O101" i="21" s="1"/>
  <c r="P101" i="21" s="1"/>
  <c r="Q101" i="21" s="1"/>
  <c r="R101" i="21" s="1"/>
  <c r="S101" i="21" s="1"/>
  <c r="T101" i="21" s="1"/>
  <c r="U101" i="21" s="1"/>
  <c r="V101" i="21" s="1"/>
  <c r="W101" i="21" s="1"/>
  <c r="X101" i="21" s="1"/>
  <c r="Y101" i="21" s="1"/>
  <c r="Z101" i="21" s="1"/>
  <c r="AA101" i="21" s="1"/>
  <c r="AB101" i="21" s="1"/>
  <c r="I101" i="21"/>
  <c r="J100" i="21"/>
  <c r="K100" i="21" s="1"/>
  <c r="L100" i="21" s="1"/>
  <c r="M100" i="21" s="1"/>
  <c r="N100" i="21" s="1"/>
  <c r="O100" i="21" s="1"/>
  <c r="P100" i="21" s="1"/>
  <c r="Q100" i="21" s="1"/>
  <c r="R100" i="21" s="1"/>
  <c r="S100" i="21" s="1"/>
  <c r="T100" i="21" s="1"/>
  <c r="U100" i="21" s="1"/>
  <c r="V100" i="21" s="1"/>
  <c r="W100" i="21" s="1"/>
  <c r="X100" i="21" s="1"/>
  <c r="Y100" i="21" s="1"/>
  <c r="Z100" i="21" s="1"/>
  <c r="AA100" i="21" s="1"/>
  <c r="AB100" i="21" s="1"/>
  <c r="I100" i="21"/>
  <c r="J99" i="21"/>
  <c r="K99" i="21" s="1"/>
  <c r="L99" i="21" s="1"/>
  <c r="M99" i="21" s="1"/>
  <c r="N99" i="21" s="1"/>
  <c r="O99" i="21" s="1"/>
  <c r="P99" i="21" s="1"/>
  <c r="Q99" i="21" s="1"/>
  <c r="R99" i="21" s="1"/>
  <c r="S99" i="21" s="1"/>
  <c r="T99" i="21" s="1"/>
  <c r="U99" i="21" s="1"/>
  <c r="V99" i="21" s="1"/>
  <c r="W99" i="21" s="1"/>
  <c r="X99" i="21" s="1"/>
  <c r="Y99" i="21" s="1"/>
  <c r="Z99" i="21" s="1"/>
  <c r="AA99" i="21" s="1"/>
  <c r="AB99" i="21" s="1"/>
  <c r="I99" i="21"/>
  <c r="I103" i="21" s="1"/>
  <c r="J98" i="21"/>
  <c r="J103" i="21" s="1"/>
  <c r="I98" i="21"/>
  <c r="N92" i="21"/>
  <c r="O92" i="21" s="1"/>
  <c r="P92" i="21" s="1"/>
  <c r="Q92" i="21" s="1"/>
  <c r="R92" i="21" s="1"/>
  <c r="S92" i="21" s="1"/>
  <c r="T92" i="21" s="1"/>
  <c r="U92" i="21" s="1"/>
  <c r="V92" i="21" s="1"/>
  <c r="W92" i="21" s="1"/>
  <c r="X92" i="21" s="1"/>
  <c r="Y92" i="21" s="1"/>
  <c r="Z92" i="21" s="1"/>
  <c r="AA92" i="21" s="1"/>
  <c r="AB92" i="21" s="1"/>
  <c r="M92" i="21"/>
  <c r="K92" i="21"/>
  <c r="L92" i="21" s="1"/>
  <c r="J92" i="21"/>
  <c r="I92" i="21"/>
  <c r="M91" i="21"/>
  <c r="N91" i="21" s="1"/>
  <c r="O91" i="21" s="1"/>
  <c r="P91" i="21" s="1"/>
  <c r="Q91" i="21" s="1"/>
  <c r="R91" i="21" s="1"/>
  <c r="S91" i="21" s="1"/>
  <c r="T91" i="21" s="1"/>
  <c r="U91" i="21" s="1"/>
  <c r="V91" i="21" s="1"/>
  <c r="W91" i="21" s="1"/>
  <c r="X91" i="21" s="1"/>
  <c r="Y91" i="21" s="1"/>
  <c r="Z91" i="21" s="1"/>
  <c r="AA91" i="21" s="1"/>
  <c r="AB91" i="21" s="1"/>
  <c r="L91" i="21"/>
  <c r="J91" i="21"/>
  <c r="K91" i="21" s="1"/>
  <c r="I91" i="21"/>
  <c r="S88" i="21"/>
  <c r="T88" i="21" s="1"/>
  <c r="U88" i="21" s="1"/>
  <c r="V88" i="21" s="1"/>
  <c r="W88" i="21" s="1"/>
  <c r="X88" i="21" s="1"/>
  <c r="Y88" i="21" s="1"/>
  <c r="Z88" i="21" s="1"/>
  <c r="AA88" i="21" s="1"/>
  <c r="AB88" i="21" s="1"/>
  <c r="D88" i="21"/>
  <c r="J88" i="21" s="1"/>
  <c r="K88" i="21" s="1"/>
  <c r="L88" i="21" s="1"/>
  <c r="M88" i="21" s="1"/>
  <c r="N88" i="21" s="1"/>
  <c r="O88" i="21" s="1"/>
  <c r="P88" i="21" s="1"/>
  <c r="Q88" i="21" s="1"/>
  <c r="R88" i="21" s="1"/>
  <c r="C82" i="21"/>
  <c r="C60" i="21" s="1"/>
  <c r="D89" i="21" s="1"/>
  <c r="E81" i="21"/>
  <c r="I81" i="21" s="1"/>
  <c r="J80" i="21"/>
  <c r="K80" i="21" s="1"/>
  <c r="L80" i="21" s="1"/>
  <c r="M80" i="21" s="1"/>
  <c r="N80" i="21" s="1"/>
  <c r="O80" i="21" s="1"/>
  <c r="P80" i="21" s="1"/>
  <c r="Q80" i="21" s="1"/>
  <c r="R80" i="21" s="1"/>
  <c r="S80" i="21" s="1"/>
  <c r="T80" i="21" s="1"/>
  <c r="U80" i="21" s="1"/>
  <c r="V80" i="21" s="1"/>
  <c r="W80" i="21" s="1"/>
  <c r="X80" i="21" s="1"/>
  <c r="Y80" i="21" s="1"/>
  <c r="Z80" i="21" s="1"/>
  <c r="AA80" i="21" s="1"/>
  <c r="AB80" i="21" s="1"/>
  <c r="E80" i="21"/>
  <c r="I80" i="21" s="1"/>
  <c r="E79" i="21"/>
  <c r="E78" i="21"/>
  <c r="F54" i="21"/>
  <c r="E54" i="21"/>
  <c r="G53" i="21"/>
  <c r="G52" i="21"/>
  <c r="G51" i="21"/>
  <c r="G50" i="21"/>
  <c r="E50" i="21"/>
  <c r="G49" i="21"/>
  <c r="G48" i="21"/>
  <c r="G47" i="21"/>
  <c r="G46" i="21"/>
  <c r="G45" i="21"/>
  <c r="G44" i="21"/>
  <c r="G43" i="21"/>
  <c r="G42" i="21"/>
  <c r="E42" i="21"/>
  <c r="G40" i="21"/>
  <c r="G39" i="21"/>
  <c r="G38" i="21"/>
  <c r="G37" i="21"/>
  <c r="G36" i="21"/>
  <c r="G35" i="21"/>
  <c r="G34" i="21"/>
  <c r="E34" i="21"/>
  <c r="G33" i="21"/>
  <c r="G32" i="21"/>
  <c r="G31" i="21"/>
  <c r="E26" i="21"/>
  <c r="E55" i="21" s="1"/>
  <c r="G25" i="21"/>
  <c r="G24" i="21"/>
  <c r="G23" i="21"/>
  <c r="E22" i="21"/>
  <c r="G22" i="21" s="1"/>
  <c r="G21" i="21"/>
  <c r="H20" i="21"/>
  <c r="F20" i="21"/>
  <c r="G20" i="21" s="1"/>
  <c r="F6" i="21" s="1"/>
  <c r="C134" i="21" s="1"/>
  <c r="E20" i="21"/>
  <c r="E19" i="21"/>
  <c r="G18" i="21"/>
  <c r="G12" i="21"/>
  <c r="G11" i="21"/>
  <c r="N6" i="21"/>
  <c r="L6" i="21"/>
  <c r="H6" i="21"/>
  <c r="L153" i="20"/>
  <c r="K153" i="20"/>
  <c r="J153" i="20"/>
  <c r="I153" i="20"/>
  <c r="H153" i="20"/>
  <c r="G153" i="20"/>
  <c r="F153" i="20"/>
  <c r="M135" i="20"/>
  <c r="N135" i="20" s="1"/>
  <c r="O135" i="20" s="1"/>
  <c r="P135" i="20" s="1"/>
  <c r="Q135" i="20" s="1"/>
  <c r="R135" i="20" s="1"/>
  <c r="S135" i="20" s="1"/>
  <c r="T135" i="20" s="1"/>
  <c r="U135" i="20" s="1"/>
  <c r="V135" i="20" s="1"/>
  <c r="W135" i="20" s="1"/>
  <c r="X135" i="20" s="1"/>
  <c r="Y135" i="20" s="1"/>
  <c r="Z135" i="20" s="1"/>
  <c r="AA135" i="20" s="1"/>
  <c r="AB135" i="20" s="1"/>
  <c r="J135" i="20"/>
  <c r="K135" i="20" s="1"/>
  <c r="L135" i="20" s="1"/>
  <c r="I135" i="20"/>
  <c r="K132" i="20"/>
  <c r="L132" i="20" s="1"/>
  <c r="M132" i="20" s="1"/>
  <c r="N132" i="20" s="1"/>
  <c r="O132" i="20" s="1"/>
  <c r="P132" i="20" s="1"/>
  <c r="Q132" i="20" s="1"/>
  <c r="R132" i="20" s="1"/>
  <c r="S132" i="20" s="1"/>
  <c r="T132" i="20" s="1"/>
  <c r="U132" i="20" s="1"/>
  <c r="V132" i="20" s="1"/>
  <c r="W132" i="20" s="1"/>
  <c r="X132" i="20" s="1"/>
  <c r="Y132" i="20" s="1"/>
  <c r="Z132" i="20" s="1"/>
  <c r="AA132" i="20" s="1"/>
  <c r="AB132" i="20" s="1"/>
  <c r="J132" i="20"/>
  <c r="I132" i="20"/>
  <c r="S123" i="20"/>
  <c r="T123" i="20" s="1"/>
  <c r="U123" i="20" s="1"/>
  <c r="V123" i="20" s="1"/>
  <c r="W123" i="20" s="1"/>
  <c r="X123" i="20" s="1"/>
  <c r="Y123" i="20" s="1"/>
  <c r="Z123" i="20" s="1"/>
  <c r="AA123" i="20" s="1"/>
  <c r="AB123" i="20" s="1"/>
  <c r="M123" i="20"/>
  <c r="N123" i="20" s="1"/>
  <c r="O123" i="20" s="1"/>
  <c r="P123" i="20" s="1"/>
  <c r="Q123" i="20" s="1"/>
  <c r="R123" i="20" s="1"/>
  <c r="J123" i="20"/>
  <c r="K123" i="20" s="1"/>
  <c r="L123" i="20" s="1"/>
  <c r="I123" i="20"/>
  <c r="S122" i="20"/>
  <c r="T122" i="20" s="1"/>
  <c r="U122" i="20" s="1"/>
  <c r="V122" i="20" s="1"/>
  <c r="W122" i="20" s="1"/>
  <c r="X122" i="20" s="1"/>
  <c r="Y122" i="20" s="1"/>
  <c r="Z122" i="20" s="1"/>
  <c r="AA122" i="20" s="1"/>
  <c r="AB122" i="20" s="1"/>
  <c r="K122" i="20"/>
  <c r="L122" i="20" s="1"/>
  <c r="M122" i="20" s="1"/>
  <c r="N122" i="20" s="1"/>
  <c r="O122" i="20" s="1"/>
  <c r="P122" i="20" s="1"/>
  <c r="Q122" i="20" s="1"/>
  <c r="R122" i="20" s="1"/>
  <c r="I122" i="20"/>
  <c r="C122" i="20"/>
  <c r="J122" i="20" s="1"/>
  <c r="M121" i="20"/>
  <c r="N121" i="20" s="1"/>
  <c r="O121" i="20" s="1"/>
  <c r="P121" i="20" s="1"/>
  <c r="Q121" i="20" s="1"/>
  <c r="R121" i="20" s="1"/>
  <c r="S121" i="20" s="1"/>
  <c r="T121" i="20" s="1"/>
  <c r="U121" i="20" s="1"/>
  <c r="V121" i="20" s="1"/>
  <c r="W121" i="20" s="1"/>
  <c r="X121" i="20" s="1"/>
  <c r="Y121" i="20" s="1"/>
  <c r="Z121" i="20" s="1"/>
  <c r="AA121" i="20" s="1"/>
  <c r="AB121" i="20" s="1"/>
  <c r="J121" i="20"/>
  <c r="K121" i="20" s="1"/>
  <c r="L121" i="20" s="1"/>
  <c r="I121" i="20"/>
  <c r="L120" i="20"/>
  <c r="J120" i="20"/>
  <c r="K120" i="20" s="1"/>
  <c r="I120" i="20"/>
  <c r="C120" i="20"/>
  <c r="C124" i="20" s="1"/>
  <c r="K119" i="20"/>
  <c r="K124" i="20" s="1"/>
  <c r="J119" i="20"/>
  <c r="J124" i="20" s="1"/>
  <c r="I119" i="20"/>
  <c r="C119" i="20"/>
  <c r="C117" i="20"/>
  <c r="L116" i="20"/>
  <c r="M116" i="20" s="1"/>
  <c r="N116" i="20" s="1"/>
  <c r="O116" i="20" s="1"/>
  <c r="P116" i="20" s="1"/>
  <c r="Q116" i="20" s="1"/>
  <c r="R116" i="20" s="1"/>
  <c r="S116" i="20" s="1"/>
  <c r="T116" i="20" s="1"/>
  <c r="U116" i="20" s="1"/>
  <c r="V116" i="20" s="1"/>
  <c r="W116" i="20" s="1"/>
  <c r="X116" i="20" s="1"/>
  <c r="Y116" i="20" s="1"/>
  <c r="Z116" i="20" s="1"/>
  <c r="AA116" i="20" s="1"/>
  <c r="AB116" i="20" s="1"/>
  <c r="K116" i="20"/>
  <c r="J116" i="20"/>
  <c r="I116" i="20"/>
  <c r="L115" i="20"/>
  <c r="M115" i="20" s="1"/>
  <c r="N115" i="20" s="1"/>
  <c r="O115" i="20" s="1"/>
  <c r="P115" i="20" s="1"/>
  <c r="Q115" i="20" s="1"/>
  <c r="R115" i="20" s="1"/>
  <c r="S115" i="20" s="1"/>
  <c r="T115" i="20" s="1"/>
  <c r="U115" i="20" s="1"/>
  <c r="V115" i="20" s="1"/>
  <c r="W115" i="20" s="1"/>
  <c r="X115" i="20" s="1"/>
  <c r="Y115" i="20" s="1"/>
  <c r="Z115" i="20" s="1"/>
  <c r="AA115" i="20" s="1"/>
  <c r="AB115" i="20" s="1"/>
  <c r="K115" i="20"/>
  <c r="J115" i="20"/>
  <c r="I115" i="20"/>
  <c r="N114" i="20"/>
  <c r="O114" i="20" s="1"/>
  <c r="P114" i="20" s="1"/>
  <c r="Q114" i="20" s="1"/>
  <c r="R114" i="20" s="1"/>
  <c r="S114" i="20" s="1"/>
  <c r="T114" i="20" s="1"/>
  <c r="U114" i="20" s="1"/>
  <c r="V114" i="20" s="1"/>
  <c r="W114" i="20" s="1"/>
  <c r="X114" i="20" s="1"/>
  <c r="Y114" i="20" s="1"/>
  <c r="Z114" i="20" s="1"/>
  <c r="AA114" i="20" s="1"/>
  <c r="AB114" i="20" s="1"/>
  <c r="K114" i="20"/>
  <c r="L114" i="20" s="1"/>
  <c r="M114" i="20" s="1"/>
  <c r="J114" i="20"/>
  <c r="I114" i="20"/>
  <c r="J113" i="20"/>
  <c r="I113" i="20"/>
  <c r="I117" i="20" s="1"/>
  <c r="M110" i="20"/>
  <c r="N110" i="20" s="1"/>
  <c r="O110" i="20" s="1"/>
  <c r="P110" i="20" s="1"/>
  <c r="Q110" i="20" s="1"/>
  <c r="R110" i="20" s="1"/>
  <c r="S110" i="20" s="1"/>
  <c r="T110" i="20" s="1"/>
  <c r="U110" i="20" s="1"/>
  <c r="V110" i="20" s="1"/>
  <c r="W110" i="20" s="1"/>
  <c r="X110" i="20" s="1"/>
  <c r="Y110" i="20" s="1"/>
  <c r="Z110" i="20" s="1"/>
  <c r="AA110" i="20" s="1"/>
  <c r="AB110" i="20" s="1"/>
  <c r="K110" i="20"/>
  <c r="L110" i="20" s="1"/>
  <c r="J110" i="20"/>
  <c r="I110" i="20"/>
  <c r="M108" i="20"/>
  <c r="N108" i="20" s="1"/>
  <c r="O108" i="20" s="1"/>
  <c r="P108" i="20" s="1"/>
  <c r="Q108" i="20" s="1"/>
  <c r="R108" i="20" s="1"/>
  <c r="S108" i="20" s="1"/>
  <c r="T108" i="20" s="1"/>
  <c r="U108" i="20" s="1"/>
  <c r="V108" i="20" s="1"/>
  <c r="W108" i="20" s="1"/>
  <c r="X108" i="20" s="1"/>
  <c r="Y108" i="20" s="1"/>
  <c r="Z108" i="20" s="1"/>
  <c r="AA108" i="20" s="1"/>
  <c r="AB108" i="20" s="1"/>
  <c r="J108" i="20"/>
  <c r="K108" i="20" s="1"/>
  <c r="L108" i="20" s="1"/>
  <c r="I108" i="20"/>
  <c r="J107" i="20"/>
  <c r="K107" i="20" s="1"/>
  <c r="L107" i="20" s="1"/>
  <c r="M107" i="20" s="1"/>
  <c r="N107" i="20" s="1"/>
  <c r="O107" i="20" s="1"/>
  <c r="P107" i="20" s="1"/>
  <c r="Q107" i="20" s="1"/>
  <c r="R107" i="20" s="1"/>
  <c r="S107" i="20" s="1"/>
  <c r="T107" i="20" s="1"/>
  <c r="U107" i="20" s="1"/>
  <c r="V107" i="20" s="1"/>
  <c r="W107" i="20" s="1"/>
  <c r="X107" i="20" s="1"/>
  <c r="Y107" i="20" s="1"/>
  <c r="Z107" i="20" s="1"/>
  <c r="AA107" i="20" s="1"/>
  <c r="AB107" i="20" s="1"/>
  <c r="I107" i="20"/>
  <c r="K106" i="20"/>
  <c r="L106" i="20" s="1"/>
  <c r="M106" i="20" s="1"/>
  <c r="N106" i="20" s="1"/>
  <c r="O106" i="20" s="1"/>
  <c r="P106" i="20" s="1"/>
  <c r="Q106" i="20" s="1"/>
  <c r="R106" i="20" s="1"/>
  <c r="S106" i="20" s="1"/>
  <c r="T106" i="20" s="1"/>
  <c r="U106" i="20" s="1"/>
  <c r="V106" i="20" s="1"/>
  <c r="W106" i="20" s="1"/>
  <c r="X106" i="20" s="1"/>
  <c r="Y106" i="20" s="1"/>
  <c r="Z106" i="20" s="1"/>
  <c r="AA106" i="20" s="1"/>
  <c r="AB106" i="20" s="1"/>
  <c r="J106" i="20"/>
  <c r="I106" i="20"/>
  <c r="J105" i="20"/>
  <c r="I105" i="20"/>
  <c r="AB104" i="20"/>
  <c r="C103" i="20"/>
  <c r="J102" i="20"/>
  <c r="K102" i="20" s="1"/>
  <c r="L102" i="20" s="1"/>
  <c r="M102" i="20" s="1"/>
  <c r="N102" i="20" s="1"/>
  <c r="O102" i="20" s="1"/>
  <c r="P102" i="20" s="1"/>
  <c r="Q102" i="20" s="1"/>
  <c r="R102" i="20" s="1"/>
  <c r="S102" i="20" s="1"/>
  <c r="T102" i="20" s="1"/>
  <c r="U102" i="20" s="1"/>
  <c r="V102" i="20" s="1"/>
  <c r="W102" i="20" s="1"/>
  <c r="X102" i="20" s="1"/>
  <c r="Y102" i="20" s="1"/>
  <c r="Z102" i="20" s="1"/>
  <c r="AA102" i="20" s="1"/>
  <c r="AB102" i="20" s="1"/>
  <c r="I102" i="20"/>
  <c r="I103" i="20" s="1"/>
  <c r="K101" i="20"/>
  <c r="L101" i="20" s="1"/>
  <c r="M101" i="20" s="1"/>
  <c r="N101" i="20" s="1"/>
  <c r="O101" i="20" s="1"/>
  <c r="P101" i="20" s="1"/>
  <c r="Q101" i="20" s="1"/>
  <c r="R101" i="20" s="1"/>
  <c r="S101" i="20" s="1"/>
  <c r="T101" i="20" s="1"/>
  <c r="U101" i="20" s="1"/>
  <c r="V101" i="20" s="1"/>
  <c r="W101" i="20" s="1"/>
  <c r="X101" i="20" s="1"/>
  <c r="Y101" i="20" s="1"/>
  <c r="Z101" i="20" s="1"/>
  <c r="AA101" i="20" s="1"/>
  <c r="AB101" i="20" s="1"/>
  <c r="J101" i="20"/>
  <c r="I101" i="20"/>
  <c r="J100" i="20"/>
  <c r="K100" i="20" s="1"/>
  <c r="L100" i="20" s="1"/>
  <c r="M100" i="20" s="1"/>
  <c r="N100" i="20" s="1"/>
  <c r="O100" i="20" s="1"/>
  <c r="P100" i="20" s="1"/>
  <c r="Q100" i="20" s="1"/>
  <c r="R100" i="20" s="1"/>
  <c r="S100" i="20" s="1"/>
  <c r="T100" i="20" s="1"/>
  <c r="U100" i="20" s="1"/>
  <c r="V100" i="20" s="1"/>
  <c r="W100" i="20" s="1"/>
  <c r="X100" i="20" s="1"/>
  <c r="Y100" i="20" s="1"/>
  <c r="Z100" i="20" s="1"/>
  <c r="AA100" i="20" s="1"/>
  <c r="AB100" i="20" s="1"/>
  <c r="I100" i="20"/>
  <c r="J99" i="20"/>
  <c r="K99" i="20" s="1"/>
  <c r="L99" i="20" s="1"/>
  <c r="M99" i="20" s="1"/>
  <c r="N99" i="20" s="1"/>
  <c r="O99" i="20" s="1"/>
  <c r="P99" i="20" s="1"/>
  <c r="Q99" i="20" s="1"/>
  <c r="R99" i="20" s="1"/>
  <c r="S99" i="20" s="1"/>
  <c r="T99" i="20" s="1"/>
  <c r="U99" i="20" s="1"/>
  <c r="V99" i="20" s="1"/>
  <c r="W99" i="20" s="1"/>
  <c r="X99" i="20" s="1"/>
  <c r="Y99" i="20" s="1"/>
  <c r="Z99" i="20" s="1"/>
  <c r="AA99" i="20" s="1"/>
  <c r="AB99" i="20" s="1"/>
  <c r="I99" i="20"/>
  <c r="J98" i="20"/>
  <c r="I98" i="20"/>
  <c r="K92" i="20"/>
  <c r="L92" i="20" s="1"/>
  <c r="M92" i="20" s="1"/>
  <c r="N92" i="20" s="1"/>
  <c r="O92" i="20" s="1"/>
  <c r="P92" i="20" s="1"/>
  <c r="Q92" i="20" s="1"/>
  <c r="R92" i="20" s="1"/>
  <c r="S92" i="20" s="1"/>
  <c r="T92" i="20" s="1"/>
  <c r="U92" i="20" s="1"/>
  <c r="V92" i="20" s="1"/>
  <c r="W92" i="20" s="1"/>
  <c r="X92" i="20" s="1"/>
  <c r="Y92" i="20" s="1"/>
  <c r="Z92" i="20" s="1"/>
  <c r="AA92" i="20" s="1"/>
  <c r="AB92" i="20" s="1"/>
  <c r="J92" i="20"/>
  <c r="I92" i="20"/>
  <c r="L91" i="20"/>
  <c r="M91" i="20" s="1"/>
  <c r="N91" i="20" s="1"/>
  <c r="O91" i="20" s="1"/>
  <c r="P91" i="20" s="1"/>
  <c r="Q91" i="20" s="1"/>
  <c r="R91" i="20" s="1"/>
  <c r="S91" i="20" s="1"/>
  <c r="T91" i="20" s="1"/>
  <c r="U91" i="20" s="1"/>
  <c r="V91" i="20" s="1"/>
  <c r="W91" i="20" s="1"/>
  <c r="X91" i="20" s="1"/>
  <c r="Y91" i="20" s="1"/>
  <c r="Z91" i="20" s="1"/>
  <c r="AA91" i="20" s="1"/>
  <c r="AB91" i="20" s="1"/>
  <c r="K91" i="20"/>
  <c r="J91" i="20"/>
  <c r="I91" i="20"/>
  <c r="D89" i="20"/>
  <c r="K88" i="20"/>
  <c r="L88" i="20" s="1"/>
  <c r="M88" i="20" s="1"/>
  <c r="N88" i="20" s="1"/>
  <c r="O88" i="20" s="1"/>
  <c r="P88" i="20" s="1"/>
  <c r="Q88" i="20" s="1"/>
  <c r="R88" i="20" s="1"/>
  <c r="S88" i="20" s="1"/>
  <c r="T88" i="20" s="1"/>
  <c r="U88" i="20" s="1"/>
  <c r="V88" i="20" s="1"/>
  <c r="W88" i="20" s="1"/>
  <c r="X88" i="20" s="1"/>
  <c r="Y88" i="20" s="1"/>
  <c r="Z88" i="20" s="1"/>
  <c r="AA88" i="20" s="1"/>
  <c r="AB88" i="20" s="1"/>
  <c r="J88" i="20"/>
  <c r="I88" i="20"/>
  <c r="D88" i="20"/>
  <c r="C82" i="20"/>
  <c r="C60" i="20" s="1"/>
  <c r="K81" i="20"/>
  <c r="L81" i="20" s="1"/>
  <c r="M81" i="20" s="1"/>
  <c r="N81" i="20" s="1"/>
  <c r="O81" i="20" s="1"/>
  <c r="P81" i="20" s="1"/>
  <c r="Q81" i="20" s="1"/>
  <c r="R81" i="20" s="1"/>
  <c r="S81" i="20" s="1"/>
  <c r="T81" i="20" s="1"/>
  <c r="U81" i="20" s="1"/>
  <c r="V81" i="20" s="1"/>
  <c r="W81" i="20" s="1"/>
  <c r="X81" i="20" s="1"/>
  <c r="Y81" i="20" s="1"/>
  <c r="Z81" i="20" s="1"/>
  <c r="AA81" i="20" s="1"/>
  <c r="AB81" i="20" s="1"/>
  <c r="J81" i="20"/>
  <c r="I81" i="20"/>
  <c r="E81" i="20"/>
  <c r="T80" i="20"/>
  <c r="U80" i="20" s="1"/>
  <c r="V80" i="20" s="1"/>
  <c r="W80" i="20" s="1"/>
  <c r="X80" i="20" s="1"/>
  <c r="Y80" i="20" s="1"/>
  <c r="Z80" i="20" s="1"/>
  <c r="AA80" i="20" s="1"/>
  <c r="AB80" i="20" s="1"/>
  <c r="K80" i="20"/>
  <c r="L80" i="20" s="1"/>
  <c r="M80" i="20" s="1"/>
  <c r="N80" i="20" s="1"/>
  <c r="O80" i="20" s="1"/>
  <c r="P80" i="20" s="1"/>
  <c r="Q80" i="20" s="1"/>
  <c r="R80" i="20" s="1"/>
  <c r="S80" i="20" s="1"/>
  <c r="J80" i="20"/>
  <c r="E80" i="20"/>
  <c r="I80" i="20" s="1"/>
  <c r="Q79" i="20"/>
  <c r="R79" i="20" s="1"/>
  <c r="S79" i="20" s="1"/>
  <c r="T79" i="20" s="1"/>
  <c r="U79" i="20" s="1"/>
  <c r="V79" i="20" s="1"/>
  <c r="W79" i="20" s="1"/>
  <c r="X79" i="20" s="1"/>
  <c r="Y79" i="20" s="1"/>
  <c r="Z79" i="20" s="1"/>
  <c r="AA79" i="20" s="1"/>
  <c r="AB79" i="20" s="1"/>
  <c r="K79" i="20"/>
  <c r="L79" i="20" s="1"/>
  <c r="M79" i="20" s="1"/>
  <c r="N79" i="20" s="1"/>
  <c r="O79" i="20" s="1"/>
  <c r="P79" i="20" s="1"/>
  <c r="I79" i="20"/>
  <c r="E79" i="20"/>
  <c r="J79" i="20" s="1"/>
  <c r="E78" i="20"/>
  <c r="G53" i="20"/>
  <c r="G52" i="20"/>
  <c r="G51" i="20"/>
  <c r="F50" i="20"/>
  <c r="F54" i="20" s="1"/>
  <c r="E50" i="20"/>
  <c r="G50" i="20" s="1"/>
  <c r="G49" i="20"/>
  <c r="G48" i="20"/>
  <c r="G47" i="20"/>
  <c r="G46" i="20"/>
  <c r="G45" i="20"/>
  <c r="G44" i="20"/>
  <c r="G43" i="20"/>
  <c r="G42" i="20"/>
  <c r="E42" i="20"/>
  <c r="G40" i="20"/>
  <c r="G39" i="20"/>
  <c r="G38" i="20"/>
  <c r="G37" i="20"/>
  <c r="G36" i="20"/>
  <c r="G35" i="20"/>
  <c r="G34" i="20"/>
  <c r="F34" i="20"/>
  <c r="E34" i="20"/>
  <c r="E54" i="20" s="1"/>
  <c r="G33" i="20"/>
  <c r="G54" i="20" s="1"/>
  <c r="G32" i="20"/>
  <c r="G31" i="20"/>
  <c r="G25" i="20"/>
  <c r="G24" i="20"/>
  <c r="G23" i="20"/>
  <c r="E22" i="20"/>
  <c r="G22" i="20" s="1"/>
  <c r="G21" i="20"/>
  <c r="H20" i="20"/>
  <c r="E20" i="20"/>
  <c r="E19" i="20"/>
  <c r="F19" i="20" s="1"/>
  <c r="G18" i="20"/>
  <c r="L6" i="20"/>
  <c r="N6" i="20" s="1"/>
  <c r="C133" i="20" s="1"/>
  <c r="H6" i="20"/>
  <c r="K135" i="19"/>
  <c r="L135" i="19" s="1"/>
  <c r="M135" i="19" s="1"/>
  <c r="N135" i="19" s="1"/>
  <c r="O135" i="19" s="1"/>
  <c r="P135" i="19" s="1"/>
  <c r="Q135" i="19" s="1"/>
  <c r="R135" i="19" s="1"/>
  <c r="S135" i="19" s="1"/>
  <c r="T135" i="19" s="1"/>
  <c r="U135" i="19" s="1"/>
  <c r="V135" i="19" s="1"/>
  <c r="W135" i="19" s="1"/>
  <c r="X135" i="19" s="1"/>
  <c r="Y135" i="19" s="1"/>
  <c r="Z135" i="19" s="1"/>
  <c r="AA135" i="19" s="1"/>
  <c r="AB135" i="19" s="1"/>
  <c r="J135" i="19"/>
  <c r="I135" i="19"/>
  <c r="J132" i="19"/>
  <c r="K132" i="19" s="1"/>
  <c r="L132" i="19" s="1"/>
  <c r="M132" i="19" s="1"/>
  <c r="N132" i="19" s="1"/>
  <c r="O132" i="19" s="1"/>
  <c r="P132" i="19" s="1"/>
  <c r="Q132" i="19" s="1"/>
  <c r="R132" i="19" s="1"/>
  <c r="S132" i="19" s="1"/>
  <c r="T132" i="19" s="1"/>
  <c r="U132" i="19" s="1"/>
  <c r="V132" i="19" s="1"/>
  <c r="W132" i="19" s="1"/>
  <c r="X132" i="19" s="1"/>
  <c r="Y132" i="19" s="1"/>
  <c r="Z132" i="19" s="1"/>
  <c r="AA132" i="19" s="1"/>
  <c r="AB132" i="19" s="1"/>
  <c r="I132" i="19"/>
  <c r="J123" i="19"/>
  <c r="K123" i="19" s="1"/>
  <c r="L123" i="19" s="1"/>
  <c r="M123" i="19" s="1"/>
  <c r="N123" i="19" s="1"/>
  <c r="O123" i="19" s="1"/>
  <c r="P123" i="19" s="1"/>
  <c r="Q123" i="19" s="1"/>
  <c r="R123" i="19" s="1"/>
  <c r="S123" i="19" s="1"/>
  <c r="T123" i="19" s="1"/>
  <c r="U123" i="19" s="1"/>
  <c r="V123" i="19" s="1"/>
  <c r="W123" i="19" s="1"/>
  <c r="X123" i="19" s="1"/>
  <c r="Y123" i="19" s="1"/>
  <c r="Z123" i="19" s="1"/>
  <c r="AA123" i="19" s="1"/>
  <c r="AB123" i="19" s="1"/>
  <c r="I123" i="19"/>
  <c r="C122" i="19"/>
  <c r="I122" i="19" s="1"/>
  <c r="M121" i="19"/>
  <c r="N121" i="19" s="1"/>
  <c r="O121" i="19" s="1"/>
  <c r="P121" i="19" s="1"/>
  <c r="Q121" i="19" s="1"/>
  <c r="R121" i="19" s="1"/>
  <c r="S121" i="19" s="1"/>
  <c r="T121" i="19" s="1"/>
  <c r="U121" i="19" s="1"/>
  <c r="V121" i="19" s="1"/>
  <c r="W121" i="19" s="1"/>
  <c r="X121" i="19" s="1"/>
  <c r="Y121" i="19" s="1"/>
  <c r="Z121" i="19" s="1"/>
  <c r="AA121" i="19" s="1"/>
  <c r="AB121" i="19" s="1"/>
  <c r="K121" i="19"/>
  <c r="L121" i="19" s="1"/>
  <c r="J121" i="19"/>
  <c r="I121" i="19"/>
  <c r="J120" i="19"/>
  <c r="K120" i="19" s="1"/>
  <c r="L120" i="19" s="1"/>
  <c r="I120" i="19"/>
  <c r="C120" i="19"/>
  <c r="C119" i="19"/>
  <c r="C117" i="19"/>
  <c r="J116" i="19"/>
  <c r="K116" i="19" s="1"/>
  <c r="L116" i="19" s="1"/>
  <c r="M116" i="19" s="1"/>
  <c r="N116" i="19" s="1"/>
  <c r="O116" i="19" s="1"/>
  <c r="P116" i="19" s="1"/>
  <c r="Q116" i="19" s="1"/>
  <c r="R116" i="19" s="1"/>
  <c r="S116" i="19" s="1"/>
  <c r="T116" i="19" s="1"/>
  <c r="U116" i="19" s="1"/>
  <c r="V116" i="19" s="1"/>
  <c r="W116" i="19" s="1"/>
  <c r="X116" i="19" s="1"/>
  <c r="Y116" i="19" s="1"/>
  <c r="Z116" i="19" s="1"/>
  <c r="AA116" i="19" s="1"/>
  <c r="AB116" i="19" s="1"/>
  <c r="I116" i="19"/>
  <c r="K115" i="19"/>
  <c r="L115" i="19" s="1"/>
  <c r="M115" i="19" s="1"/>
  <c r="N115" i="19" s="1"/>
  <c r="O115" i="19" s="1"/>
  <c r="P115" i="19" s="1"/>
  <c r="Q115" i="19" s="1"/>
  <c r="R115" i="19" s="1"/>
  <c r="S115" i="19" s="1"/>
  <c r="T115" i="19" s="1"/>
  <c r="U115" i="19" s="1"/>
  <c r="V115" i="19" s="1"/>
  <c r="W115" i="19" s="1"/>
  <c r="X115" i="19" s="1"/>
  <c r="Y115" i="19" s="1"/>
  <c r="Z115" i="19" s="1"/>
  <c r="AA115" i="19" s="1"/>
  <c r="AB115" i="19" s="1"/>
  <c r="J115" i="19"/>
  <c r="I115" i="19"/>
  <c r="J114" i="19"/>
  <c r="K114" i="19" s="1"/>
  <c r="L114" i="19" s="1"/>
  <c r="M114" i="19" s="1"/>
  <c r="N114" i="19" s="1"/>
  <c r="O114" i="19" s="1"/>
  <c r="P114" i="19" s="1"/>
  <c r="Q114" i="19" s="1"/>
  <c r="R114" i="19" s="1"/>
  <c r="S114" i="19" s="1"/>
  <c r="T114" i="19" s="1"/>
  <c r="U114" i="19" s="1"/>
  <c r="V114" i="19" s="1"/>
  <c r="W114" i="19" s="1"/>
  <c r="X114" i="19" s="1"/>
  <c r="Y114" i="19" s="1"/>
  <c r="Z114" i="19" s="1"/>
  <c r="AA114" i="19" s="1"/>
  <c r="AB114" i="19" s="1"/>
  <c r="I114" i="19"/>
  <c r="J113" i="19"/>
  <c r="K113" i="19" s="1"/>
  <c r="K117" i="19" s="1"/>
  <c r="I113" i="19"/>
  <c r="I117" i="19" s="1"/>
  <c r="J110" i="19"/>
  <c r="K110" i="19" s="1"/>
  <c r="L110" i="19" s="1"/>
  <c r="M110" i="19" s="1"/>
  <c r="N110" i="19" s="1"/>
  <c r="O110" i="19" s="1"/>
  <c r="P110" i="19" s="1"/>
  <c r="Q110" i="19" s="1"/>
  <c r="R110" i="19" s="1"/>
  <c r="S110" i="19" s="1"/>
  <c r="T110" i="19" s="1"/>
  <c r="U110" i="19" s="1"/>
  <c r="V110" i="19" s="1"/>
  <c r="W110" i="19" s="1"/>
  <c r="X110" i="19" s="1"/>
  <c r="Y110" i="19" s="1"/>
  <c r="Z110" i="19" s="1"/>
  <c r="AA110" i="19" s="1"/>
  <c r="AB110" i="19" s="1"/>
  <c r="I110" i="19"/>
  <c r="K108" i="19"/>
  <c r="L108" i="19" s="1"/>
  <c r="M108" i="19" s="1"/>
  <c r="N108" i="19" s="1"/>
  <c r="O108" i="19" s="1"/>
  <c r="P108" i="19" s="1"/>
  <c r="Q108" i="19" s="1"/>
  <c r="R108" i="19" s="1"/>
  <c r="S108" i="19" s="1"/>
  <c r="T108" i="19" s="1"/>
  <c r="U108" i="19" s="1"/>
  <c r="V108" i="19" s="1"/>
  <c r="W108" i="19" s="1"/>
  <c r="X108" i="19" s="1"/>
  <c r="Y108" i="19" s="1"/>
  <c r="Z108" i="19" s="1"/>
  <c r="AA108" i="19" s="1"/>
  <c r="AB108" i="19" s="1"/>
  <c r="J108" i="19"/>
  <c r="I108" i="19"/>
  <c r="K107" i="19"/>
  <c r="J107" i="19"/>
  <c r="I107" i="19"/>
  <c r="K106" i="19"/>
  <c r="L106" i="19" s="1"/>
  <c r="M106" i="19" s="1"/>
  <c r="N106" i="19" s="1"/>
  <c r="O106" i="19" s="1"/>
  <c r="P106" i="19" s="1"/>
  <c r="Q106" i="19" s="1"/>
  <c r="R106" i="19" s="1"/>
  <c r="S106" i="19" s="1"/>
  <c r="T106" i="19" s="1"/>
  <c r="U106" i="19" s="1"/>
  <c r="V106" i="19" s="1"/>
  <c r="W106" i="19" s="1"/>
  <c r="X106" i="19" s="1"/>
  <c r="Y106" i="19" s="1"/>
  <c r="Z106" i="19" s="1"/>
  <c r="AA106" i="19" s="1"/>
  <c r="AB106" i="19" s="1"/>
  <c r="J106" i="19"/>
  <c r="I106" i="19"/>
  <c r="L105" i="19"/>
  <c r="K105" i="19"/>
  <c r="J105" i="19"/>
  <c r="I105" i="19"/>
  <c r="AB104" i="19"/>
  <c r="I103" i="19"/>
  <c r="C103" i="19"/>
  <c r="J102" i="19"/>
  <c r="K102" i="19" s="1"/>
  <c r="L102" i="19" s="1"/>
  <c r="M102" i="19" s="1"/>
  <c r="N102" i="19" s="1"/>
  <c r="O102" i="19" s="1"/>
  <c r="P102" i="19" s="1"/>
  <c r="Q102" i="19" s="1"/>
  <c r="R102" i="19" s="1"/>
  <c r="S102" i="19" s="1"/>
  <c r="T102" i="19" s="1"/>
  <c r="U102" i="19" s="1"/>
  <c r="V102" i="19" s="1"/>
  <c r="W102" i="19" s="1"/>
  <c r="X102" i="19" s="1"/>
  <c r="Y102" i="19" s="1"/>
  <c r="Z102" i="19" s="1"/>
  <c r="AA102" i="19" s="1"/>
  <c r="AB102" i="19" s="1"/>
  <c r="I102" i="19"/>
  <c r="J101" i="19"/>
  <c r="K101" i="19" s="1"/>
  <c r="L101" i="19" s="1"/>
  <c r="M101" i="19" s="1"/>
  <c r="N101" i="19" s="1"/>
  <c r="O101" i="19" s="1"/>
  <c r="P101" i="19" s="1"/>
  <c r="Q101" i="19" s="1"/>
  <c r="R101" i="19" s="1"/>
  <c r="S101" i="19" s="1"/>
  <c r="T101" i="19" s="1"/>
  <c r="U101" i="19" s="1"/>
  <c r="V101" i="19" s="1"/>
  <c r="W101" i="19" s="1"/>
  <c r="X101" i="19" s="1"/>
  <c r="Y101" i="19" s="1"/>
  <c r="Z101" i="19" s="1"/>
  <c r="AA101" i="19" s="1"/>
  <c r="AB101" i="19" s="1"/>
  <c r="I101" i="19"/>
  <c r="L100" i="19"/>
  <c r="M100" i="19" s="1"/>
  <c r="N100" i="19" s="1"/>
  <c r="O100" i="19" s="1"/>
  <c r="P100" i="19" s="1"/>
  <c r="Q100" i="19" s="1"/>
  <c r="R100" i="19" s="1"/>
  <c r="S100" i="19" s="1"/>
  <c r="T100" i="19" s="1"/>
  <c r="U100" i="19" s="1"/>
  <c r="V100" i="19" s="1"/>
  <c r="W100" i="19" s="1"/>
  <c r="X100" i="19" s="1"/>
  <c r="Y100" i="19" s="1"/>
  <c r="Z100" i="19" s="1"/>
  <c r="AA100" i="19" s="1"/>
  <c r="AB100" i="19" s="1"/>
  <c r="K100" i="19"/>
  <c r="J100" i="19"/>
  <c r="I100" i="19"/>
  <c r="J99" i="19"/>
  <c r="K99" i="19" s="1"/>
  <c r="L99" i="19" s="1"/>
  <c r="M99" i="19" s="1"/>
  <c r="N99" i="19" s="1"/>
  <c r="O99" i="19" s="1"/>
  <c r="P99" i="19" s="1"/>
  <c r="Q99" i="19" s="1"/>
  <c r="R99" i="19" s="1"/>
  <c r="S99" i="19" s="1"/>
  <c r="T99" i="19" s="1"/>
  <c r="U99" i="19" s="1"/>
  <c r="V99" i="19" s="1"/>
  <c r="W99" i="19" s="1"/>
  <c r="X99" i="19" s="1"/>
  <c r="Y99" i="19" s="1"/>
  <c r="Z99" i="19" s="1"/>
  <c r="AA99" i="19" s="1"/>
  <c r="AB99" i="19" s="1"/>
  <c r="I99" i="19"/>
  <c r="J98" i="19"/>
  <c r="K98" i="19" s="1"/>
  <c r="I98" i="19"/>
  <c r="K92" i="19"/>
  <c r="L92" i="19" s="1"/>
  <c r="M92" i="19" s="1"/>
  <c r="N92" i="19" s="1"/>
  <c r="O92" i="19" s="1"/>
  <c r="P92" i="19" s="1"/>
  <c r="Q92" i="19" s="1"/>
  <c r="R92" i="19" s="1"/>
  <c r="S92" i="19" s="1"/>
  <c r="T92" i="19" s="1"/>
  <c r="U92" i="19" s="1"/>
  <c r="V92" i="19" s="1"/>
  <c r="W92" i="19" s="1"/>
  <c r="X92" i="19" s="1"/>
  <c r="Y92" i="19" s="1"/>
  <c r="Z92" i="19" s="1"/>
  <c r="AA92" i="19" s="1"/>
  <c r="AB92" i="19" s="1"/>
  <c r="J92" i="19"/>
  <c r="I92" i="19"/>
  <c r="J91" i="19"/>
  <c r="K91" i="19" s="1"/>
  <c r="L91" i="19" s="1"/>
  <c r="M91" i="19" s="1"/>
  <c r="N91" i="19" s="1"/>
  <c r="O91" i="19" s="1"/>
  <c r="P91" i="19" s="1"/>
  <c r="Q91" i="19" s="1"/>
  <c r="R91" i="19" s="1"/>
  <c r="S91" i="19" s="1"/>
  <c r="T91" i="19" s="1"/>
  <c r="U91" i="19" s="1"/>
  <c r="V91" i="19" s="1"/>
  <c r="W91" i="19" s="1"/>
  <c r="X91" i="19" s="1"/>
  <c r="Y91" i="19" s="1"/>
  <c r="Z91" i="19" s="1"/>
  <c r="AA91" i="19" s="1"/>
  <c r="AB91" i="19" s="1"/>
  <c r="I91" i="19"/>
  <c r="J89" i="19"/>
  <c r="K89" i="19" s="1"/>
  <c r="L89" i="19" s="1"/>
  <c r="M89" i="19" s="1"/>
  <c r="N89" i="19" s="1"/>
  <c r="O89" i="19" s="1"/>
  <c r="P89" i="19" s="1"/>
  <c r="Q89" i="19" s="1"/>
  <c r="R89" i="19" s="1"/>
  <c r="S89" i="19" s="1"/>
  <c r="T89" i="19" s="1"/>
  <c r="U89" i="19" s="1"/>
  <c r="V89" i="19" s="1"/>
  <c r="W89" i="19" s="1"/>
  <c r="X89" i="19" s="1"/>
  <c r="Y89" i="19" s="1"/>
  <c r="Z89" i="19" s="1"/>
  <c r="AA89" i="19" s="1"/>
  <c r="AB89" i="19" s="1"/>
  <c r="D89" i="19"/>
  <c r="I89" i="19" s="1"/>
  <c r="M88" i="19"/>
  <c r="N88" i="19" s="1"/>
  <c r="O88" i="19" s="1"/>
  <c r="P88" i="19" s="1"/>
  <c r="Q88" i="19" s="1"/>
  <c r="R88" i="19" s="1"/>
  <c r="S88" i="19" s="1"/>
  <c r="T88" i="19" s="1"/>
  <c r="U88" i="19" s="1"/>
  <c r="V88" i="19" s="1"/>
  <c r="W88" i="19" s="1"/>
  <c r="X88" i="19" s="1"/>
  <c r="Y88" i="19" s="1"/>
  <c r="Z88" i="19" s="1"/>
  <c r="AA88" i="19" s="1"/>
  <c r="AB88" i="19" s="1"/>
  <c r="K88" i="19"/>
  <c r="L88" i="19" s="1"/>
  <c r="J88" i="19"/>
  <c r="I88" i="19"/>
  <c r="D88" i="19"/>
  <c r="C82" i="19"/>
  <c r="C60" i="19" s="1"/>
  <c r="J81" i="19"/>
  <c r="K81" i="19" s="1"/>
  <c r="L81" i="19" s="1"/>
  <c r="M81" i="19" s="1"/>
  <c r="N81" i="19" s="1"/>
  <c r="O81" i="19" s="1"/>
  <c r="P81" i="19" s="1"/>
  <c r="Q81" i="19" s="1"/>
  <c r="R81" i="19" s="1"/>
  <c r="S81" i="19" s="1"/>
  <c r="T81" i="19" s="1"/>
  <c r="U81" i="19" s="1"/>
  <c r="V81" i="19" s="1"/>
  <c r="W81" i="19" s="1"/>
  <c r="X81" i="19" s="1"/>
  <c r="Y81" i="19" s="1"/>
  <c r="Z81" i="19" s="1"/>
  <c r="AA81" i="19" s="1"/>
  <c r="AB81" i="19" s="1"/>
  <c r="I81" i="19"/>
  <c r="E81" i="19"/>
  <c r="K80" i="19"/>
  <c r="L80" i="19" s="1"/>
  <c r="M80" i="19" s="1"/>
  <c r="N80" i="19" s="1"/>
  <c r="O80" i="19" s="1"/>
  <c r="P80" i="19" s="1"/>
  <c r="Q80" i="19" s="1"/>
  <c r="R80" i="19" s="1"/>
  <c r="S80" i="19" s="1"/>
  <c r="T80" i="19" s="1"/>
  <c r="U80" i="19" s="1"/>
  <c r="V80" i="19" s="1"/>
  <c r="W80" i="19" s="1"/>
  <c r="X80" i="19" s="1"/>
  <c r="Y80" i="19" s="1"/>
  <c r="Z80" i="19" s="1"/>
  <c r="AA80" i="19" s="1"/>
  <c r="AB80" i="19" s="1"/>
  <c r="J80" i="19"/>
  <c r="I80" i="19"/>
  <c r="E80" i="19"/>
  <c r="L79" i="19"/>
  <c r="M79" i="19" s="1"/>
  <c r="N79" i="19" s="1"/>
  <c r="O79" i="19" s="1"/>
  <c r="P79" i="19" s="1"/>
  <c r="Q79" i="19" s="1"/>
  <c r="R79" i="19" s="1"/>
  <c r="S79" i="19" s="1"/>
  <c r="T79" i="19" s="1"/>
  <c r="U79" i="19" s="1"/>
  <c r="V79" i="19" s="1"/>
  <c r="W79" i="19" s="1"/>
  <c r="X79" i="19" s="1"/>
  <c r="Y79" i="19" s="1"/>
  <c r="Z79" i="19" s="1"/>
  <c r="AA79" i="19" s="1"/>
  <c r="AB79" i="19" s="1"/>
  <c r="I79" i="19"/>
  <c r="E79" i="19"/>
  <c r="J79" i="19" s="1"/>
  <c r="K79" i="19" s="1"/>
  <c r="E78" i="19"/>
  <c r="E82" i="19" s="1"/>
  <c r="D87" i="19" s="1"/>
  <c r="F54" i="19"/>
  <c r="G53" i="19"/>
  <c r="G52" i="19"/>
  <c r="G51" i="19"/>
  <c r="G49" i="19"/>
  <c r="G48" i="19"/>
  <c r="G47" i="19"/>
  <c r="G46" i="19"/>
  <c r="G45" i="19"/>
  <c r="G44" i="19"/>
  <c r="G43" i="19"/>
  <c r="E42" i="19"/>
  <c r="E50" i="19" s="1"/>
  <c r="E54" i="19" s="1"/>
  <c r="G40" i="19"/>
  <c r="G39" i="19"/>
  <c r="G38" i="19"/>
  <c r="G37" i="19"/>
  <c r="G36" i="19"/>
  <c r="G35" i="19"/>
  <c r="E34" i="19"/>
  <c r="G34" i="19" s="1"/>
  <c r="G33" i="19"/>
  <c r="G32" i="19"/>
  <c r="G31" i="19"/>
  <c r="G25" i="19"/>
  <c r="G24" i="19"/>
  <c r="G23" i="19"/>
  <c r="E22" i="19"/>
  <c r="G22" i="19" s="1"/>
  <c r="G21" i="19"/>
  <c r="H20" i="19"/>
  <c r="F20" i="19"/>
  <c r="G20" i="19" s="1"/>
  <c r="F6" i="19" s="1"/>
  <c r="C134" i="19" s="1"/>
  <c r="E20" i="19"/>
  <c r="E19" i="19"/>
  <c r="G18" i="19"/>
  <c r="N6" i="19"/>
  <c r="C133" i="19" s="1"/>
  <c r="L6" i="19"/>
  <c r="H6" i="19"/>
  <c r="J135" i="18"/>
  <c r="K135" i="18" s="1"/>
  <c r="L135" i="18" s="1"/>
  <c r="M135" i="18" s="1"/>
  <c r="N135" i="18" s="1"/>
  <c r="O135" i="18" s="1"/>
  <c r="P135" i="18" s="1"/>
  <c r="Q135" i="18" s="1"/>
  <c r="R135" i="18" s="1"/>
  <c r="S135" i="18" s="1"/>
  <c r="T135" i="18" s="1"/>
  <c r="U135" i="18" s="1"/>
  <c r="V135" i="18" s="1"/>
  <c r="W135" i="18" s="1"/>
  <c r="X135" i="18" s="1"/>
  <c r="Y135" i="18" s="1"/>
  <c r="Z135" i="18" s="1"/>
  <c r="AA135" i="18" s="1"/>
  <c r="AB135" i="18" s="1"/>
  <c r="I135" i="18"/>
  <c r="J132" i="18"/>
  <c r="K132" i="18" s="1"/>
  <c r="L132" i="18" s="1"/>
  <c r="M132" i="18" s="1"/>
  <c r="N132" i="18" s="1"/>
  <c r="O132" i="18" s="1"/>
  <c r="P132" i="18" s="1"/>
  <c r="Q132" i="18" s="1"/>
  <c r="R132" i="18" s="1"/>
  <c r="S132" i="18" s="1"/>
  <c r="T132" i="18" s="1"/>
  <c r="U132" i="18" s="1"/>
  <c r="V132" i="18" s="1"/>
  <c r="W132" i="18" s="1"/>
  <c r="X132" i="18" s="1"/>
  <c r="Y132" i="18" s="1"/>
  <c r="Z132" i="18" s="1"/>
  <c r="AA132" i="18" s="1"/>
  <c r="AB132" i="18" s="1"/>
  <c r="I132" i="18"/>
  <c r="C124" i="18"/>
  <c r="J123" i="18"/>
  <c r="K123" i="18" s="1"/>
  <c r="L123" i="18" s="1"/>
  <c r="M123" i="18" s="1"/>
  <c r="N123" i="18" s="1"/>
  <c r="O123" i="18" s="1"/>
  <c r="P123" i="18" s="1"/>
  <c r="Q123" i="18" s="1"/>
  <c r="R123" i="18" s="1"/>
  <c r="S123" i="18" s="1"/>
  <c r="T123" i="18" s="1"/>
  <c r="U123" i="18" s="1"/>
  <c r="V123" i="18" s="1"/>
  <c r="W123" i="18" s="1"/>
  <c r="X123" i="18" s="1"/>
  <c r="Y123" i="18" s="1"/>
  <c r="Z123" i="18" s="1"/>
  <c r="AA123" i="18" s="1"/>
  <c r="AB123" i="18" s="1"/>
  <c r="I123" i="18"/>
  <c r="N122" i="18"/>
  <c r="O122" i="18" s="1"/>
  <c r="P122" i="18" s="1"/>
  <c r="Q122" i="18" s="1"/>
  <c r="R122" i="18" s="1"/>
  <c r="S122" i="18" s="1"/>
  <c r="T122" i="18" s="1"/>
  <c r="U122" i="18" s="1"/>
  <c r="V122" i="18" s="1"/>
  <c r="W122" i="18" s="1"/>
  <c r="X122" i="18" s="1"/>
  <c r="Y122" i="18" s="1"/>
  <c r="Z122" i="18" s="1"/>
  <c r="AA122" i="18" s="1"/>
  <c r="AB122" i="18" s="1"/>
  <c r="I122" i="18"/>
  <c r="C122" i="18"/>
  <c r="J122" i="18" s="1"/>
  <c r="K122" i="18" s="1"/>
  <c r="L122" i="18" s="1"/>
  <c r="M122" i="18" s="1"/>
  <c r="J121" i="18"/>
  <c r="K121" i="18" s="1"/>
  <c r="L121" i="18" s="1"/>
  <c r="M121" i="18" s="1"/>
  <c r="N121" i="18" s="1"/>
  <c r="O121" i="18" s="1"/>
  <c r="P121" i="18" s="1"/>
  <c r="Q121" i="18" s="1"/>
  <c r="R121" i="18" s="1"/>
  <c r="S121" i="18" s="1"/>
  <c r="T121" i="18" s="1"/>
  <c r="U121" i="18" s="1"/>
  <c r="V121" i="18" s="1"/>
  <c r="W121" i="18" s="1"/>
  <c r="X121" i="18" s="1"/>
  <c r="Y121" i="18" s="1"/>
  <c r="Z121" i="18" s="1"/>
  <c r="AA121" i="18" s="1"/>
  <c r="AB121" i="18" s="1"/>
  <c r="I121" i="18"/>
  <c r="C120" i="18"/>
  <c r="I120" i="18" s="1"/>
  <c r="J119" i="18"/>
  <c r="C119" i="18"/>
  <c r="I119" i="18" s="1"/>
  <c r="C117" i="18"/>
  <c r="K116" i="18"/>
  <c r="L116" i="18" s="1"/>
  <c r="M116" i="18" s="1"/>
  <c r="N116" i="18" s="1"/>
  <c r="O116" i="18" s="1"/>
  <c r="P116" i="18" s="1"/>
  <c r="Q116" i="18" s="1"/>
  <c r="R116" i="18" s="1"/>
  <c r="S116" i="18" s="1"/>
  <c r="T116" i="18" s="1"/>
  <c r="U116" i="18" s="1"/>
  <c r="V116" i="18" s="1"/>
  <c r="W116" i="18" s="1"/>
  <c r="X116" i="18" s="1"/>
  <c r="Y116" i="18" s="1"/>
  <c r="Z116" i="18" s="1"/>
  <c r="AA116" i="18" s="1"/>
  <c r="AB116" i="18" s="1"/>
  <c r="J116" i="18"/>
  <c r="I116" i="18"/>
  <c r="N115" i="18"/>
  <c r="O115" i="18" s="1"/>
  <c r="P115" i="18" s="1"/>
  <c r="Q115" i="18" s="1"/>
  <c r="R115" i="18" s="1"/>
  <c r="S115" i="18" s="1"/>
  <c r="T115" i="18" s="1"/>
  <c r="U115" i="18" s="1"/>
  <c r="V115" i="18" s="1"/>
  <c r="W115" i="18" s="1"/>
  <c r="X115" i="18" s="1"/>
  <c r="Y115" i="18" s="1"/>
  <c r="Z115" i="18" s="1"/>
  <c r="AA115" i="18" s="1"/>
  <c r="AB115" i="18" s="1"/>
  <c r="J115" i="18"/>
  <c r="K115" i="18" s="1"/>
  <c r="L115" i="18" s="1"/>
  <c r="M115" i="18" s="1"/>
  <c r="I115" i="18"/>
  <c r="K114" i="18"/>
  <c r="L114" i="18" s="1"/>
  <c r="M114" i="18" s="1"/>
  <c r="N114" i="18" s="1"/>
  <c r="O114" i="18" s="1"/>
  <c r="P114" i="18" s="1"/>
  <c r="Q114" i="18" s="1"/>
  <c r="R114" i="18" s="1"/>
  <c r="S114" i="18" s="1"/>
  <c r="T114" i="18" s="1"/>
  <c r="U114" i="18" s="1"/>
  <c r="V114" i="18" s="1"/>
  <c r="W114" i="18" s="1"/>
  <c r="X114" i="18" s="1"/>
  <c r="Y114" i="18" s="1"/>
  <c r="Z114" i="18" s="1"/>
  <c r="AA114" i="18" s="1"/>
  <c r="AB114" i="18" s="1"/>
  <c r="J114" i="18"/>
  <c r="I114" i="18"/>
  <c r="J113" i="18"/>
  <c r="I113" i="18"/>
  <c r="I117" i="18" s="1"/>
  <c r="Y110" i="18"/>
  <c r="Z110" i="18" s="1"/>
  <c r="AA110" i="18" s="1"/>
  <c r="AB110" i="18" s="1"/>
  <c r="M110" i="18"/>
  <c r="N110" i="18" s="1"/>
  <c r="O110" i="18" s="1"/>
  <c r="P110" i="18" s="1"/>
  <c r="Q110" i="18" s="1"/>
  <c r="R110" i="18" s="1"/>
  <c r="S110" i="18" s="1"/>
  <c r="T110" i="18" s="1"/>
  <c r="U110" i="18" s="1"/>
  <c r="V110" i="18" s="1"/>
  <c r="W110" i="18" s="1"/>
  <c r="X110" i="18" s="1"/>
  <c r="J110" i="18"/>
  <c r="K110" i="18" s="1"/>
  <c r="L110" i="18" s="1"/>
  <c r="I110" i="18"/>
  <c r="K108" i="18"/>
  <c r="L108" i="18" s="1"/>
  <c r="M108" i="18" s="1"/>
  <c r="N108" i="18" s="1"/>
  <c r="O108" i="18" s="1"/>
  <c r="P108" i="18" s="1"/>
  <c r="Q108" i="18" s="1"/>
  <c r="R108" i="18" s="1"/>
  <c r="S108" i="18" s="1"/>
  <c r="T108" i="18" s="1"/>
  <c r="U108" i="18" s="1"/>
  <c r="V108" i="18" s="1"/>
  <c r="W108" i="18" s="1"/>
  <c r="X108" i="18" s="1"/>
  <c r="Y108" i="18" s="1"/>
  <c r="Z108" i="18" s="1"/>
  <c r="AA108" i="18" s="1"/>
  <c r="AB108" i="18" s="1"/>
  <c r="J108" i="18"/>
  <c r="I108" i="18"/>
  <c r="J107" i="18"/>
  <c r="K107" i="18" s="1"/>
  <c r="L107" i="18" s="1"/>
  <c r="M107" i="18" s="1"/>
  <c r="N107" i="18" s="1"/>
  <c r="O107" i="18" s="1"/>
  <c r="P107" i="18" s="1"/>
  <c r="Q107" i="18" s="1"/>
  <c r="R107" i="18" s="1"/>
  <c r="S107" i="18" s="1"/>
  <c r="T107" i="18" s="1"/>
  <c r="U107" i="18" s="1"/>
  <c r="V107" i="18" s="1"/>
  <c r="W107" i="18" s="1"/>
  <c r="X107" i="18" s="1"/>
  <c r="Y107" i="18" s="1"/>
  <c r="Z107" i="18" s="1"/>
  <c r="AA107" i="18" s="1"/>
  <c r="AB107" i="18" s="1"/>
  <c r="I107" i="18"/>
  <c r="Z106" i="18"/>
  <c r="AA106" i="18" s="1"/>
  <c r="AB106" i="18" s="1"/>
  <c r="N106" i="18"/>
  <c r="O106" i="18" s="1"/>
  <c r="P106" i="18" s="1"/>
  <c r="Q106" i="18" s="1"/>
  <c r="R106" i="18" s="1"/>
  <c r="S106" i="18" s="1"/>
  <c r="T106" i="18" s="1"/>
  <c r="U106" i="18" s="1"/>
  <c r="V106" i="18" s="1"/>
  <c r="W106" i="18" s="1"/>
  <c r="X106" i="18" s="1"/>
  <c r="Y106" i="18" s="1"/>
  <c r="K106" i="18"/>
  <c r="L106" i="18" s="1"/>
  <c r="M106" i="18" s="1"/>
  <c r="J106" i="18"/>
  <c r="I106" i="18"/>
  <c r="J105" i="18"/>
  <c r="K105" i="18" s="1"/>
  <c r="L105" i="18" s="1"/>
  <c r="I105" i="18"/>
  <c r="AB104" i="18"/>
  <c r="I103" i="18"/>
  <c r="C103" i="18"/>
  <c r="J102" i="18"/>
  <c r="K102" i="18" s="1"/>
  <c r="L102" i="18" s="1"/>
  <c r="M102" i="18" s="1"/>
  <c r="N102" i="18" s="1"/>
  <c r="O102" i="18" s="1"/>
  <c r="P102" i="18" s="1"/>
  <c r="Q102" i="18" s="1"/>
  <c r="R102" i="18" s="1"/>
  <c r="S102" i="18" s="1"/>
  <c r="T102" i="18" s="1"/>
  <c r="U102" i="18" s="1"/>
  <c r="V102" i="18" s="1"/>
  <c r="W102" i="18" s="1"/>
  <c r="X102" i="18" s="1"/>
  <c r="Y102" i="18" s="1"/>
  <c r="Z102" i="18" s="1"/>
  <c r="AA102" i="18" s="1"/>
  <c r="AB102" i="18" s="1"/>
  <c r="I102" i="18"/>
  <c r="J101" i="18"/>
  <c r="K101" i="18" s="1"/>
  <c r="L101" i="18" s="1"/>
  <c r="M101" i="18" s="1"/>
  <c r="N101" i="18" s="1"/>
  <c r="O101" i="18" s="1"/>
  <c r="P101" i="18" s="1"/>
  <c r="Q101" i="18" s="1"/>
  <c r="R101" i="18" s="1"/>
  <c r="S101" i="18" s="1"/>
  <c r="T101" i="18" s="1"/>
  <c r="U101" i="18" s="1"/>
  <c r="V101" i="18" s="1"/>
  <c r="W101" i="18" s="1"/>
  <c r="X101" i="18" s="1"/>
  <c r="Y101" i="18" s="1"/>
  <c r="Z101" i="18" s="1"/>
  <c r="AA101" i="18" s="1"/>
  <c r="AB101" i="18" s="1"/>
  <c r="I101" i="18"/>
  <c r="J100" i="18"/>
  <c r="K100" i="18" s="1"/>
  <c r="L100" i="18" s="1"/>
  <c r="M100" i="18" s="1"/>
  <c r="N100" i="18" s="1"/>
  <c r="O100" i="18" s="1"/>
  <c r="P100" i="18" s="1"/>
  <c r="Q100" i="18" s="1"/>
  <c r="R100" i="18" s="1"/>
  <c r="S100" i="18" s="1"/>
  <c r="T100" i="18" s="1"/>
  <c r="U100" i="18" s="1"/>
  <c r="V100" i="18" s="1"/>
  <c r="W100" i="18" s="1"/>
  <c r="X100" i="18" s="1"/>
  <c r="Y100" i="18" s="1"/>
  <c r="Z100" i="18" s="1"/>
  <c r="AA100" i="18" s="1"/>
  <c r="AB100" i="18" s="1"/>
  <c r="I100" i="18"/>
  <c r="P99" i="18"/>
  <c r="Q99" i="18" s="1"/>
  <c r="R99" i="18" s="1"/>
  <c r="S99" i="18" s="1"/>
  <c r="T99" i="18" s="1"/>
  <c r="U99" i="18" s="1"/>
  <c r="V99" i="18" s="1"/>
  <c r="W99" i="18" s="1"/>
  <c r="X99" i="18" s="1"/>
  <c r="Y99" i="18" s="1"/>
  <c r="Z99" i="18" s="1"/>
  <c r="AA99" i="18" s="1"/>
  <c r="AB99" i="18" s="1"/>
  <c r="N99" i="18"/>
  <c r="O99" i="18" s="1"/>
  <c r="L99" i="18"/>
  <c r="M99" i="18" s="1"/>
  <c r="J99" i="18"/>
  <c r="K99" i="18" s="1"/>
  <c r="I99" i="18"/>
  <c r="J98" i="18"/>
  <c r="K98" i="18" s="1"/>
  <c r="L98" i="18" s="1"/>
  <c r="I98" i="18"/>
  <c r="J92" i="18"/>
  <c r="K92" i="18" s="1"/>
  <c r="L92" i="18" s="1"/>
  <c r="M92" i="18" s="1"/>
  <c r="N92" i="18" s="1"/>
  <c r="O92" i="18" s="1"/>
  <c r="P92" i="18" s="1"/>
  <c r="Q92" i="18" s="1"/>
  <c r="R92" i="18" s="1"/>
  <c r="S92" i="18" s="1"/>
  <c r="T92" i="18" s="1"/>
  <c r="U92" i="18" s="1"/>
  <c r="V92" i="18" s="1"/>
  <c r="W92" i="18" s="1"/>
  <c r="X92" i="18" s="1"/>
  <c r="Y92" i="18" s="1"/>
  <c r="Z92" i="18" s="1"/>
  <c r="AA92" i="18" s="1"/>
  <c r="AB92" i="18" s="1"/>
  <c r="I92" i="18"/>
  <c r="R91" i="18"/>
  <c r="S91" i="18" s="1"/>
  <c r="T91" i="18" s="1"/>
  <c r="U91" i="18" s="1"/>
  <c r="V91" i="18" s="1"/>
  <c r="W91" i="18" s="1"/>
  <c r="X91" i="18" s="1"/>
  <c r="Y91" i="18" s="1"/>
  <c r="Z91" i="18" s="1"/>
  <c r="AA91" i="18" s="1"/>
  <c r="AB91" i="18" s="1"/>
  <c r="J91" i="18"/>
  <c r="K91" i="18" s="1"/>
  <c r="L91" i="18" s="1"/>
  <c r="M91" i="18" s="1"/>
  <c r="N91" i="18" s="1"/>
  <c r="O91" i="18" s="1"/>
  <c r="P91" i="18" s="1"/>
  <c r="Q91" i="18" s="1"/>
  <c r="I91" i="18"/>
  <c r="D88" i="18"/>
  <c r="C82" i="18"/>
  <c r="C60" i="18" s="1"/>
  <c r="D89" i="18" s="1"/>
  <c r="Q81" i="18"/>
  <c r="R81" i="18" s="1"/>
  <c r="S81" i="18" s="1"/>
  <c r="T81" i="18" s="1"/>
  <c r="U81" i="18" s="1"/>
  <c r="V81" i="18" s="1"/>
  <c r="W81" i="18" s="1"/>
  <c r="X81" i="18" s="1"/>
  <c r="Y81" i="18" s="1"/>
  <c r="Z81" i="18" s="1"/>
  <c r="AA81" i="18" s="1"/>
  <c r="AB81" i="18" s="1"/>
  <c r="J81" i="18"/>
  <c r="K81" i="18" s="1"/>
  <c r="L81" i="18" s="1"/>
  <c r="M81" i="18" s="1"/>
  <c r="N81" i="18" s="1"/>
  <c r="O81" i="18" s="1"/>
  <c r="P81" i="18" s="1"/>
  <c r="I81" i="18"/>
  <c r="E81" i="18"/>
  <c r="J80" i="18"/>
  <c r="K80" i="18" s="1"/>
  <c r="L80" i="18" s="1"/>
  <c r="M80" i="18" s="1"/>
  <c r="N80" i="18" s="1"/>
  <c r="O80" i="18" s="1"/>
  <c r="P80" i="18" s="1"/>
  <c r="Q80" i="18" s="1"/>
  <c r="R80" i="18" s="1"/>
  <c r="S80" i="18" s="1"/>
  <c r="T80" i="18" s="1"/>
  <c r="U80" i="18" s="1"/>
  <c r="V80" i="18" s="1"/>
  <c r="W80" i="18" s="1"/>
  <c r="X80" i="18" s="1"/>
  <c r="Y80" i="18" s="1"/>
  <c r="Z80" i="18" s="1"/>
  <c r="AA80" i="18" s="1"/>
  <c r="AB80" i="18" s="1"/>
  <c r="I80" i="18"/>
  <c r="E80" i="18"/>
  <c r="L79" i="18"/>
  <c r="M79" i="18" s="1"/>
  <c r="N79" i="18" s="1"/>
  <c r="O79" i="18" s="1"/>
  <c r="P79" i="18" s="1"/>
  <c r="Q79" i="18" s="1"/>
  <c r="R79" i="18" s="1"/>
  <c r="S79" i="18" s="1"/>
  <c r="T79" i="18" s="1"/>
  <c r="U79" i="18" s="1"/>
  <c r="V79" i="18" s="1"/>
  <c r="W79" i="18" s="1"/>
  <c r="X79" i="18" s="1"/>
  <c r="Y79" i="18" s="1"/>
  <c r="Z79" i="18" s="1"/>
  <c r="AA79" i="18" s="1"/>
  <c r="AB79" i="18" s="1"/>
  <c r="K79" i="18"/>
  <c r="E79" i="18"/>
  <c r="J79" i="18" s="1"/>
  <c r="E78" i="18"/>
  <c r="F54" i="18"/>
  <c r="G53" i="18"/>
  <c r="G52" i="18"/>
  <c r="G51" i="18"/>
  <c r="G49" i="18"/>
  <c r="G48" i="18"/>
  <c r="G47" i="18"/>
  <c r="G46" i="18"/>
  <c r="G45" i="18"/>
  <c r="G44" i="18"/>
  <c r="G43" i="18"/>
  <c r="E42" i="18"/>
  <c r="E50" i="18" s="1"/>
  <c r="G40" i="18"/>
  <c r="G39" i="18"/>
  <c r="G38" i="18"/>
  <c r="G37" i="18"/>
  <c r="G36" i="18"/>
  <c r="G35" i="18"/>
  <c r="E34" i="18"/>
  <c r="G34" i="18" s="1"/>
  <c r="G33" i="18"/>
  <c r="G32" i="18"/>
  <c r="G31" i="18"/>
  <c r="G25" i="18"/>
  <c r="G24" i="18"/>
  <c r="G23" i="18"/>
  <c r="E22" i="18"/>
  <c r="G22" i="18" s="1"/>
  <c r="G21" i="18"/>
  <c r="H20" i="18"/>
  <c r="E20" i="18"/>
  <c r="F19" i="18"/>
  <c r="E19" i="18"/>
  <c r="G18" i="18"/>
  <c r="L6" i="18"/>
  <c r="N6" i="18" s="1"/>
  <c r="C133" i="18" s="1"/>
  <c r="H6" i="18"/>
  <c r="J135" i="17"/>
  <c r="K135" i="17" s="1"/>
  <c r="L135" i="17" s="1"/>
  <c r="M135" i="17" s="1"/>
  <c r="N135" i="17" s="1"/>
  <c r="O135" i="17" s="1"/>
  <c r="P135" i="17" s="1"/>
  <c r="Q135" i="17" s="1"/>
  <c r="R135" i="17" s="1"/>
  <c r="S135" i="17" s="1"/>
  <c r="T135" i="17" s="1"/>
  <c r="U135" i="17" s="1"/>
  <c r="V135" i="17" s="1"/>
  <c r="W135" i="17" s="1"/>
  <c r="X135" i="17" s="1"/>
  <c r="Y135" i="17" s="1"/>
  <c r="Z135" i="17" s="1"/>
  <c r="AA135" i="17" s="1"/>
  <c r="AB135" i="17" s="1"/>
  <c r="I135" i="17"/>
  <c r="U132" i="17"/>
  <c r="V132" i="17" s="1"/>
  <c r="W132" i="17" s="1"/>
  <c r="X132" i="17" s="1"/>
  <c r="Y132" i="17" s="1"/>
  <c r="Z132" i="17" s="1"/>
  <c r="AA132" i="17" s="1"/>
  <c r="AB132" i="17" s="1"/>
  <c r="J132" i="17"/>
  <c r="K132" i="17" s="1"/>
  <c r="L132" i="17" s="1"/>
  <c r="M132" i="17" s="1"/>
  <c r="N132" i="17" s="1"/>
  <c r="O132" i="17" s="1"/>
  <c r="P132" i="17" s="1"/>
  <c r="Q132" i="17" s="1"/>
  <c r="R132" i="17" s="1"/>
  <c r="S132" i="17" s="1"/>
  <c r="T132" i="17" s="1"/>
  <c r="I132" i="17"/>
  <c r="K123" i="17"/>
  <c r="L123" i="17" s="1"/>
  <c r="M123" i="17" s="1"/>
  <c r="N123" i="17" s="1"/>
  <c r="O123" i="17" s="1"/>
  <c r="P123" i="17" s="1"/>
  <c r="Q123" i="17" s="1"/>
  <c r="R123" i="17" s="1"/>
  <c r="S123" i="17" s="1"/>
  <c r="T123" i="17" s="1"/>
  <c r="U123" i="17" s="1"/>
  <c r="V123" i="17" s="1"/>
  <c r="W123" i="17" s="1"/>
  <c r="X123" i="17" s="1"/>
  <c r="Y123" i="17" s="1"/>
  <c r="Z123" i="17" s="1"/>
  <c r="AA123" i="17" s="1"/>
  <c r="AB123" i="17" s="1"/>
  <c r="J123" i="17"/>
  <c r="I123" i="17"/>
  <c r="C122" i="17"/>
  <c r="J122" i="17" s="1"/>
  <c r="K122" i="17" s="1"/>
  <c r="L122" i="17" s="1"/>
  <c r="M122" i="17" s="1"/>
  <c r="N122" i="17" s="1"/>
  <c r="O122" i="17" s="1"/>
  <c r="P122" i="17" s="1"/>
  <c r="Q122" i="17" s="1"/>
  <c r="R122" i="17" s="1"/>
  <c r="S122" i="17" s="1"/>
  <c r="T122" i="17" s="1"/>
  <c r="U122" i="17" s="1"/>
  <c r="V122" i="17" s="1"/>
  <c r="W122" i="17" s="1"/>
  <c r="X122" i="17" s="1"/>
  <c r="Y122" i="17" s="1"/>
  <c r="Z122" i="17" s="1"/>
  <c r="AA122" i="17" s="1"/>
  <c r="AB122" i="17" s="1"/>
  <c r="T121" i="17"/>
  <c r="U121" i="17" s="1"/>
  <c r="V121" i="17" s="1"/>
  <c r="W121" i="17" s="1"/>
  <c r="X121" i="17" s="1"/>
  <c r="Y121" i="17" s="1"/>
  <c r="Z121" i="17" s="1"/>
  <c r="AA121" i="17" s="1"/>
  <c r="AB121" i="17" s="1"/>
  <c r="J121" i="17"/>
  <c r="K121" i="17" s="1"/>
  <c r="L121" i="17" s="1"/>
  <c r="M121" i="17" s="1"/>
  <c r="N121" i="17" s="1"/>
  <c r="O121" i="17" s="1"/>
  <c r="P121" i="17" s="1"/>
  <c r="Q121" i="17" s="1"/>
  <c r="R121" i="17" s="1"/>
  <c r="S121" i="17" s="1"/>
  <c r="I121" i="17"/>
  <c r="C120" i="17"/>
  <c r="C119" i="17"/>
  <c r="I119" i="17" s="1"/>
  <c r="C117" i="17"/>
  <c r="K116" i="17"/>
  <c r="L116" i="17" s="1"/>
  <c r="M116" i="17" s="1"/>
  <c r="N116" i="17" s="1"/>
  <c r="O116" i="17" s="1"/>
  <c r="P116" i="17" s="1"/>
  <c r="Q116" i="17" s="1"/>
  <c r="R116" i="17" s="1"/>
  <c r="S116" i="17" s="1"/>
  <c r="T116" i="17" s="1"/>
  <c r="U116" i="17" s="1"/>
  <c r="V116" i="17" s="1"/>
  <c r="W116" i="17" s="1"/>
  <c r="X116" i="17" s="1"/>
  <c r="Y116" i="17" s="1"/>
  <c r="Z116" i="17" s="1"/>
  <c r="AA116" i="17" s="1"/>
  <c r="AB116" i="17" s="1"/>
  <c r="J116" i="17"/>
  <c r="I116" i="17"/>
  <c r="J115" i="17"/>
  <c r="K115" i="17" s="1"/>
  <c r="L115" i="17" s="1"/>
  <c r="M115" i="17" s="1"/>
  <c r="N115" i="17" s="1"/>
  <c r="O115" i="17" s="1"/>
  <c r="P115" i="17" s="1"/>
  <c r="Q115" i="17" s="1"/>
  <c r="R115" i="17" s="1"/>
  <c r="S115" i="17" s="1"/>
  <c r="T115" i="17" s="1"/>
  <c r="U115" i="17" s="1"/>
  <c r="V115" i="17" s="1"/>
  <c r="W115" i="17" s="1"/>
  <c r="X115" i="17" s="1"/>
  <c r="Y115" i="17" s="1"/>
  <c r="Z115" i="17" s="1"/>
  <c r="AA115" i="17" s="1"/>
  <c r="AB115" i="17" s="1"/>
  <c r="I115" i="17"/>
  <c r="K114" i="17"/>
  <c r="L114" i="17" s="1"/>
  <c r="M114" i="17" s="1"/>
  <c r="N114" i="17" s="1"/>
  <c r="O114" i="17" s="1"/>
  <c r="P114" i="17" s="1"/>
  <c r="Q114" i="17" s="1"/>
  <c r="R114" i="17" s="1"/>
  <c r="S114" i="17" s="1"/>
  <c r="T114" i="17" s="1"/>
  <c r="U114" i="17" s="1"/>
  <c r="V114" i="17" s="1"/>
  <c r="W114" i="17" s="1"/>
  <c r="X114" i="17" s="1"/>
  <c r="Y114" i="17" s="1"/>
  <c r="Z114" i="17" s="1"/>
  <c r="AA114" i="17" s="1"/>
  <c r="AB114" i="17" s="1"/>
  <c r="J114" i="17"/>
  <c r="I114" i="17"/>
  <c r="J113" i="17"/>
  <c r="I113" i="17"/>
  <c r="I117" i="17" s="1"/>
  <c r="Q110" i="17"/>
  <c r="R110" i="17" s="1"/>
  <c r="S110" i="17" s="1"/>
  <c r="T110" i="17" s="1"/>
  <c r="U110" i="17" s="1"/>
  <c r="V110" i="17" s="1"/>
  <c r="W110" i="17" s="1"/>
  <c r="X110" i="17" s="1"/>
  <c r="Y110" i="17" s="1"/>
  <c r="Z110" i="17" s="1"/>
  <c r="AA110" i="17" s="1"/>
  <c r="AB110" i="17" s="1"/>
  <c r="J110" i="17"/>
  <c r="K110" i="17" s="1"/>
  <c r="L110" i="17" s="1"/>
  <c r="M110" i="17" s="1"/>
  <c r="N110" i="17" s="1"/>
  <c r="O110" i="17" s="1"/>
  <c r="P110" i="17" s="1"/>
  <c r="I110" i="17"/>
  <c r="L108" i="17"/>
  <c r="M108" i="17" s="1"/>
  <c r="N108" i="17" s="1"/>
  <c r="O108" i="17" s="1"/>
  <c r="P108" i="17" s="1"/>
  <c r="Q108" i="17" s="1"/>
  <c r="R108" i="17" s="1"/>
  <c r="S108" i="17" s="1"/>
  <c r="T108" i="17" s="1"/>
  <c r="U108" i="17" s="1"/>
  <c r="V108" i="17" s="1"/>
  <c r="W108" i="17" s="1"/>
  <c r="X108" i="17" s="1"/>
  <c r="Y108" i="17" s="1"/>
  <c r="Z108" i="17" s="1"/>
  <c r="AA108" i="17" s="1"/>
  <c r="AB108" i="17" s="1"/>
  <c r="J108" i="17"/>
  <c r="K108" i="17" s="1"/>
  <c r="I108" i="17"/>
  <c r="J107" i="17"/>
  <c r="K107" i="17" s="1"/>
  <c r="L107" i="17" s="1"/>
  <c r="M107" i="17" s="1"/>
  <c r="N107" i="17" s="1"/>
  <c r="O107" i="17" s="1"/>
  <c r="P107" i="17" s="1"/>
  <c r="Q107" i="17" s="1"/>
  <c r="R107" i="17" s="1"/>
  <c r="S107" i="17" s="1"/>
  <c r="T107" i="17" s="1"/>
  <c r="U107" i="17" s="1"/>
  <c r="V107" i="17" s="1"/>
  <c r="W107" i="17" s="1"/>
  <c r="X107" i="17" s="1"/>
  <c r="Y107" i="17" s="1"/>
  <c r="Z107" i="17" s="1"/>
  <c r="AA107" i="17" s="1"/>
  <c r="AB107" i="17" s="1"/>
  <c r="I107" i="17"/>
  <c r="J106" i="17"/>
  <c r="K106" i="17" s="1"/>
  <c r="L106" i="17" s="1"/>
  <c r="M106" i="17" s="1"/>
  <c r="N106" i="17" s="1"/>
  <c r="O106" i="17" s="1"/>
  <c r="P106" i="17" s="1"/>
  <c r="Q106" i="17" s="1"/>
  <c r="R106" i="17" s="1"/>
  <c r="S106" i="17" s="1"/>
  <c r="T106" i="17" s="1"/>
  <c r="U106" i="17" s="1"/>
  <c r="V106" i="17" s="1"/>
  <c r="W106" i="17" s="1"/>
  <c r="X106" i="17" s="1"/>
  <c r="Y106" i="17" s="1"/>
  <c r="Z106" i="17" s="1"/>
  <c r="AA106" i="17" s="1"/>
  <c r="AB106" i="17" s="1"/>
  <c r="I106" i="17"/>
  <c r="J105" i="17"/>
  <c r="K105" i="17" s="1"/>
  <c r="I105" i="17"/>
  <c r="AB104" i="17"/>
  <c r="C103" i="17"/>
  <c r="J102" i="17"/>
  <c r="K102" i="17" s="1"/>
  <c r="L102" i="17" s="1"/>
  <c r="M102" i="17" s="1"/>
  <c r="N102" i="17" s="1"/>
  <c r="O102" i="17" s="1"/>
  <c r="P102" i="17" s="1"/>
  <c r="Q102" i="17" s="1"/>
  <c r="R102" i="17" s="1"/>
  <c r="S102" i="17" s="1"/>
  <c r="T102" i="17" s="1"/>
  <c r="U102" i="17" s="1"/>
  <c r="V102" i="17" s="1"/>
  <c r="W102" i="17" s="1"/>
  <c r="X102" i="17" s="1"/>
  <c r="Y102" i="17" s="1"/>
  <c r="Z102" i="17" s="1"/>
  <c r="AA102" i="17" s="1"/>
  <c r="AB102" i="17" s="1"/>
  <c r="I102" i="17"/>
  <c r="J101" i="17"/>
  <c r="K101" i="17" s="1"/>
  <c r="L101" i="17" s="1"/>
  <c r="M101" i="17" s="1"/>
  <c r="N101" i="17" s="1"/>
  <c r="O101" i="17" s="1"/>
  <c r="P101" i="17" s="1"/>
  <c r="Q101" i="17" s="1"/>
  <c r="R101" i="17" s="1"/>
  <c r="S101" i="17" s="1"/>
  <c r="T101" i="17" s="1"/>
  <c r="U101" i="17" s="1"/>
  <c r="V101" i="17" s="1"/>
  <c r="W101" i="17" s="1"/>
  <c r="X101" i="17" s="1"/>
  <c r="Y101" i="17" s="1"/>
  <c r="Z101" i="17" s="1"/>
  <c r="AA101" i="17" s="1"/>
  <c r="AB101" i="17" s="1"/>
  <c r="I101" i="17"/>
  <c r="J100" i="17"/>
  <c r="K100" i="17" s="1"/>
  <c r="L100" i="17" s="1"/>
  <c r="M100" i="17" s="1"/>
  <c r="N100" i="17" s="1"/>
  <c r="O100" i="17" s="1"/>
  <c r="P100" i="17" s="1"/>
  <c r="Q100" i="17" s="1"/>
  <c r="R100" i="17" s="1"/>
  <c r="S100" i="17" s="1"/>
  <c r="T100" i="17" s="1"/>
  <c r="U100" i="17" s="1"/>
  <c r="V100" i="17" s="1"/>
  <c r="W100" i="17" s="1"/>
  <c r="X100" i="17" s="1"/>
  <c r="Y100" i="17" s="1"/>
  <c r="Z100" i="17" s="1"/>
  <c r="AA100" i="17" s="1"/>
  <c r="AB100" i="17" s="1"/>
  <c r="I100" i="17"/>
  <c r="L99" i="17"/>
  <c r="M99" i="17" s="1"/>
  <c r="N99" i="17" s="1"/>
  <c r="O99" i="17" s="1"/>
  <c r="P99" i="17" s="1"/>
  <c r="Q99" i="17" s="1"/>
  <c r="R99" i="17" s="1"/>
  <c r="S99" i="17" s="1"/>
  <c r="T99" i="17" s="1"/>
  <c r="U99" i="17" s="1"/>
  <c r="V99" i="17" s="1"/>
  <c r="W99" i="17" s="1"/>
  <c r="X99" i="17" s="1"/>
  <c r="Y99" i="17" s="1"/>
  <c r="Z99" i="17" s="1"/>
  <c r="AA99" i="17" s="1"/>
  <c r="AB99" i="17" s="1"/>
  <c r="J99" i="17"/>
  <c r="K99" i="17" s="1"/>
  <c r="I99" i="17"/>
  <c r="J98" i="17"/>
  <c r="I98" i="17"/>
  <c r="I103" i="17" s="1"/>
  <c r="J92" i="17"/>
  <c r="K92" i="17" s="1"/>
  <c r="L92" i="17" s="1"/>
  <c r="M92" i="17" s="1"/>
  <c r="N92" i="17" s="1"/>
  <c r="O92" i="17" s="1"/>
  <c r="P92" i="17" s="1"/>
  <c r="Q92" i="17" s="1"/>
  <c r="R92" i="17" s="1"/>
  <c r="S92" i="17" s="1"/>
  <c r="T92" i="17" s="1"/>
  <c r="U92" i="17" s="1"/>
  <c r="V92" i="17" s="1"/>
  <c r="W92" i="17" s="1"/>
  <c r="X92" i="17" s="1"/>
  <c r="Y92" i="17" s="1"/>
  <c r="Z92" i="17" s="1"/>
  <c r="AA92" i="17" s="1"/>
  <c r="AB92" i="17" s="1"/>
  <c r="I92" i="17"/>
  <c r="K91" i="17"/>
  <c r="L91" i="17" s="1"/>
  <c r="M91" i="17" s="1"/>
  <c r="N91" i="17" s="1"/>
  <c r="O91" i="17" s="1"/>
  <c r="P91" i="17" s="1"/>
  <c r="Q91" i="17" s="1"/>
  <c r="R91" i="17" s="1"/>
  <c r="S91" i="17" s="1"/>
  <c r="T91" i="17" s="1"/>
  <c r="U91" i="17" s="1"/>
  <c r="V91" i="17" s="1"/>
  <c r="W91" i="17" s="1"/>
  <c r="X91" i="17" s="1"/>
  <c r="Y91" i="17" s="1"/>
  <c r="Z91" i="17" s="1"/>
  <c r="AA91" i="17" s="1"/>
  <c r="AB91" i="17" s="1"/>
  <c r="J91" i="17"/>
  <c r="I91" i="17"/>
  <c r="I88" i="17"/>
  <c r="D88" i="17"/>
  <c r="J88" i="17" s="1"/>
  <c r="K88" i="17" s="1"/>
  <c r="L88" i="17" s="1"/>
  <c r="M88" i="17" s="1"/>
  <c r="N88" i="17" s="1"/>
  <c r="O88" i="17" s="1"/>
  <c r="P88" i="17" s="1"/>
  <c r="Q88" i="17" s="1"/>
  <c r="R88" i="17" s="1"/>
  <c r="S88" i="17" s="1"/>
  <c r="T88" i="17" s="1"/>
  <c r="U88" i="17" s="1"/>
  <c r="V88" i="17" s="1"/>
  <c r="W88" i="17" s="1"/>
  <c r="X88" i="17" s="1"/>
  <c r="Y88" i="17" s="1"/>
  <c r="Z88" i="17" s="1"/>
  <c r="AA88" i="17" s="1"/>
  <c r="AB88" i="17" s="1"/>
  <c r="D87" i="17"/>
  <c r="C82" i="17"/>
  <c r="J81" i="17"/>
  <c r="K81" i="17" s="1"/>
  <c r="L81" i="17" s="1"/>
  <c r="M81" i="17" s="1"/>
  <c r="N81" i="17" s="1"/>
  <c r="O81" i="17" s="1"/>
  <c r="P81" i="17" s="1"/>
  <c r="Q81" i="17" s="1"/>
  <c r="R81" i="17" s="1"/>
  <c r="S81" i="17" s="1"/>
  <c r="T81" i="17" s="1"/>
  <c r="U81" i="17" s="1"/>
  <c r="V81" i="17" s="1"/>
  <c r="W81" i="17" s="1"/>
  <c r="X81" i="17" s="1"/>
  <c r="Y81" i="17" s="1"/>
  <c r="Z81" i="17" s="1"/>
  <c r="AA81" i="17" s="1"/>
  <c r="AB81" i="17" s="1"/>
  <c r="E81" i="17"/>
  <c r="I81" i="17" s="1"/>
  <c r="E80" i="17"/>
  <c r="J79" i="17"/>
  <c r="K79" i="17" s="1"/>
  <c r="L79" i="17" s="1"/>
  <c r="M79" i="17" s="1"/>
  <c r="N79" i="17" s="1"/>
  <c r="O79" i="17" s="1"/>
  <c r="P79" i="17" s="1"/>
  <c r="Q79" i="17" s="1"/>
  <c r="R79" i="17" s="1"/>
  <c r="S79" i="17" s="1"/>
  <c r="T79" i="17" s="1"/>
  <c r="U79" i="17" s="1"/>
  <c r="V79" i="17" s="1"/>
  <c r="W79" i="17" s="1"/>
  <c r="X79" i="17" s="1"/>
  <c r="Y79" i="17" s="1"/>
  <c r="Z79" i="17" s="1"/>
  <c r="AA79" i="17" s="1"/>
  <c r="AB79" i="17" s="1"/>
  <c r="I79" i="17"/>
  <c r="E79" i="17"/>
  <c r="J78" i="17"/>
  <c r="K78" i="17" s="1"/>
  <c r="L78" i="17" s="1"/>
  <c r="M78" i="17" s="1"/>
  <c r="E78" i="17"/>
  <c r="E82" i="17" s="1"/>
  <c r="C60" i="17"/>
  <c r="D89" i="17" s="1"/>
  <c r="I89" i="17" s="1"/>
  <c r="F54" i="17"/>
  <c r="G53" i="17"/>
  <c r="G52" i="17"/>
  <c r="G51" i="17"/>
  <c r="G49" i="17"/>
  <c r="G48" i="17"/>
  <c r="G47" i="17"/>
  <c r="G46" i="17"/>
  <c r="G45" i="17"/>
  <c r="G44" i="17"/>
  <c r="G43" i="17"/>
  <c r="E42" i="17"/>
  <c r="G40" i="17"/>
  <c r="G39" i="17"/>
  <c r="G38" i="17"/>
  <c r="G37" i="17"/>
  <c r="G36" i="17"/>
  <c r="G35" i="17"/>
  <c r="E34" i="17"/>
  <c r="G34" i="17" s="1"/>
  <c r="G33" i="17"/>
  <c r="G32" i="17"/>
  <c r="G31" i="17"/>
  <c r="G25" i="17"/>
  <c r="G24" i="17"/>
  <c r="G23" i="17"/>
  <c r="E22" i="17"/>
  <c r="G22" i="17" s="1"/>
  <c r="G21" i="17"/>
  <c r="H20" i="17"/>
  <c r="E20" i="17"/>
  <c r="E19" i="17"/>
  <c r="G18" i="17"/>
  <c r="L6" i="17"/>
  <c r="N6" i="17" s="1"/>
  <c r="C133" i="17" s="1"/>
  <c r="H6" i="17"/>
  <c r="K135" i="16"/>
  <c r="L135" i="16" s="1"/>
  <c r="M135" i="16" s="1"/>
  <c r="N135" i="16" s="1"/>
  <c r="O135" i="16" s="1"/>
  <c r="P135" i="16" s="1"/>
  <c r="Q135" i="16" s="1"/>
  <c r="R135" i="16" s="1"/>
  <c r="S135" i="16" s="1"/>
  <c r="T135" i="16" s="1"/>
  <c r="U135" i="16" s="1"/>
  <c r="V135" i="16" s="1"/>
  <c r="W135" i="16" s="1"/>
  <c r="X135" i="16" s="1"/>
  <c r="Y135" i="16" s="1"/>
  <c r="Z135" i="16" s="1"/>
  <c r="AA135" i="16" s="1"/>
  <c r="AB135" i="16" s="1"/>
  <c r="J135" i="16"/>
  <c r="I135" i="16"/>
  <c r="L132" i="16"/>
  <c r="M132" i="16" s="1"/>
  <c r="N132" i="16" s="1"/>
  <c r="O132" i="16" s="1"/>
  <c r="P132" i="16" s="1"/>
  <c r="Q132" i="16" s="1"/>
  <c r="R132" i="16" s="1"/>
  <c r="S132" i="16" s="1"/>
  <c r="T132" i="16" s="1"/>
  <c r="U132" i="16" s="1"/>
  <c r="V132" i="16" s="1"/>
  <c r="W132" i="16" s="1"/>
  <c r="X132" i="16" s="1"/>
  <c r="Y132" i="16" s="1"/>
  <c r="Z132" i="16" s="1"/>
  <c r="AA132" i="16" s="1"/>
  <c r="AB132" i="16" s="1"/>
  <c r="J132" i="16"/>
  <c r="K132" i="16" s="1"/>
  <c r="I132" i="16"/>
  <c r="L123" i="16"/>
  <c r="M123" i="16" s="1"/>
  <c r="N123" i="16" s="1"/>
  <c r="O123" i="16" s="1"/>
  <c r="P123" i="16" s="1"/>
  <c r="Q123" i="16" s="1"/>
  <c r="R123" i="16" s="1"/>
  <c r="S123" i="16" s="1"/>
  <c r="T123" i="16" s="1"/>
  <c r="U123" i="16" s="1"/>
  <c r="V123" i="16" s="1"/>
  <c r="W123" i="16" s="1"/>
  <c r="X123" i="16" s="1"/>
  <c r="Y123" i="16" s="1"/>
  <c r="Z123" i="16" s="1"/>
  <c r="AA123" i="16" s="1"/>
  <c r="AB123" i="16" s="1"/>
  <c r="J123" i="16"/>
  <c r="K123" i="16" s="1"/>
  <c r="I123" i="16"/>
  <c r="N122" i="16"/>
  <c r="O122" i="16" s="1"/>
  <c r="P122" i="16" s="1"/>
  <c r="Q122" i="16" s="1"/>
  <c r="R122" i="16" s="1"/>
  <c r="S122" i="16" s="1"/>
  <c r="T122" i="16" s="1"/>
  <c r="U122" i="16" s="1"/>
  <c r="V122" i="16" s="1"/>
  <c r="W122" i="16" s="1"/>
  <c r="X122" i="16" s="1"/>
  <c r="Y122" i="16" s="1"/>
  <c r="Z122" i="16" s="1"/>
  <c r="AA122" i="16" s="1"/>
  <c r="AB122" i="16" s="1"/>
  <c r="C122" i="16"/>
  <c r="J122" i="16" s="1"/>
  <c r="K122" i="16" s="1"/>
  <c r="L122" i="16" s="1"/>
  <c r="M122" i="16" s="1"/>
  <c r="J121" i="16"/>
  <c r="K121" i="16" s="1"/>
  <c r="L121" i="16" s="1"/>
  <c r="M121" i="16" s="1"/>
  <c r="N121" i="16" s="1"/>
  <c r="O121" i="16" s="1"/>
  <c r="P121" i="16" s="1"/>
  <c r="Q121" i="16" s="1"/>
  <c r="R121" i="16" s="1"/>
  <c r="S121" i="16" s="1"/>
  <c r="T121" i="16" s="1"/>
  <c r="U121" i="16" s="1"/>
  <c r="V121" i="16" s="1"/>
  <c r="W121" i="16" s="1"/>
  <c r="X121" i="16" s="1"/>
  <c r="Y121" i="16" s="1"/>
  <c r="Z121" i="16" s="1"/>
  <c r="AA121" i="16" s="1"/>
  <c r="AB121" i="16" s="1"/>
  <c r="I121" i="16"/>
  <c r="J120" i="16"/>
  <c r="K120" i="16" s="1"/>
  <c r="L120" i="16" s="1"/>
  <c r="M120" i="16" s="1"/>
  <c r="I120" i="16"/>
  <c r="C120" i="16"/>
  <c r="C119" i="16"/>
  <c r="C124" i="16" s="1"/>
  <c r="C117" i="16"/>
  <c r="K116" i="16"/>
  <c r="L116" i="16" s="1"/>
  <c r="M116" i="16" s="1"/>
  <c r="N116" i="16" s="1"/>
  <c r="O116" i="16" s="1"/>
  <c r="P116" i="16" s="1"/>
  <c r="Q116" i="16" s="1"/>
  <c r="R116" i="16" s="1"/>
  <c r="S116" i="16" s="1"/>
  <c r="T116" i="16" s="1"/>
  <c r="U116" i="16" s="1"/>
  <c r="V116" i="16" s="1"/>
  <c r="W116" i="16" s="1"/>
  <c r="X116" i="16" s="1"/>
  <c r="Y116" i="16" s="1"/>
  <c r="Z116" i="16" s="1"/>
  <c r="AA116" i="16" s="1"/>
  <c r="AB116" i="16" s="1"/>
  <c r="J116" i="16"/>
  <c r="I116" i="16"/>
  <c r="L115" i="16"/>
  <c r="M115" i="16" s="1"/>
  <c r="N115" i="16" s="1"/>
  <c r="O115" i="16" s="1"/>
  <c r="P115" i="16" s="1"/>
  <c r="Q115" i="16" s="1"/>
  <c r="R115" i="16" s="1"/>
  <c r="S115" i="16" s="1"/>
  <c r="T115" i="16" s="1"/>
  <c r="U115" i="16" s="1"/>
  <c r="V115" i="16" s="1"/>
  <c r="W115" i="16" s="1"/>
  <c r="X115" i="16" s="1"/>
  <c r="Y115" i="16" s="1"/>
  <c r="Z115" i="16" s="1"/>
  <c r="AA115" i="16" s="1"/>
  <c r="AB115" i="16" s="1"/>
  <c r="J115" i="16"/>
  <c r="K115" i="16" s="1"/>
  <c r="I115" i="16"/>
  <c r="N114" i="16"/>
  <c r="O114" i="16" s="1"/>
  <c r="P114" i="16" s="1"/>
  <c r="Q114" i="16" s="1"/>
  <c r="R114" i="16" s="1"/>
  <c r="S114" i="16" s="1"/>
  <c r="T114" i="16" s="1"/>
  <c r="U114" i="16" s="1"/>
  <c r="V114" i="16" s="1"/>
  <c r="W114" i="16" s="1"/>
  <c r="X114" i="16" s="1"/>
  <c r="Y114" i="16" s="1"/>
  <c r="Z114" i="16" s="1"/>
  <c r="AA114" i="16" s="1"/>
  <c r="AB114" i="16" s="1"/>
  <c r="K114" i="16"/>
  <c r="L114" i="16" s="1"/>
  <c r="M114" i="16" s="1"/>
  <c r="J114" i="16"/>
  <c r="I114" i="16"/>
  <c r="J113" i="16"/>
  <c r="I113" i="16"/>
  <c r="I117" i="16" s="1"/>
  <c r="L110" i="16"/>
  <c r="M110" i="16" s="1"/>
  <c r="N110" i="16" s="1"/>
  <c r="O110" i="16" s="1"/>
  <c r="P110" i="16" s="1"/>
  <c r="Q110" i="16" s="1"/>
  <c r="R110" i="16" s="1"/>
  <c r="S110" i="16" s="1"/>
  <c r="T110" i="16" s="1"/>
  <c r="U110" i="16" s="1"/>
  <c r="V110" i="16" s="1"/>
  <c r="W110" i="16" s="1"/>
  <c r="X110" i="16" s="1"/>
  <c r="Y110" i="16" s="1"/>
  <c r="Z110" i="16" s="1"/>
  <c r="AA110" i="16" s="1"/>
  <c r="AB110" i="16" s="1"/>
  <c r="J110" i="16"/>
  <c r="K110" i="16" s="1"/>
  <c r="I110" i="16"/>
  <c r="J108" i="16"/>
  <c r="K108" i="16" s="1"/>
  <c r="L108" i="16" s="1"/>
  <c r="M108" i="16" s="1"/>
  <c r="N108" i="16" s="1"/>
  <c r="O108" i="16" s="1"/>
  <c r="P108" i="16" s="1"/>
  <c r="Q108" i="16" s="1"/>
  <c r="R108" i="16" s="1"/>
  <c r="S108" i="16" s="1"/>
  <c r="T108" i="16" s="1"/>
  <c r="U108" i="16" s="1"/>
  <c r="V108" i="16" s="1"/>
  <c r="W108" i="16" s="1"/>
  <c r="X108" i="16" s="1"/>
  <c r="Y108" i="16" s="1"/>
  <c r="Z108" i="16" s="1"/>
  <c r="AA108" i="16" s="1"/>
  <c r="AB108" i="16" s="1"/>
  <c r="I108" i="16"/>
  <c r="J107" i="16"/>
  <c r="K107" i="16" s="1"/>
  <c r="L107" i="16" s="1"/>
  <c r="M107" i="16" s="1"/>
  <c r="N107" i="16" s="1"/>
  <c r="O107" i="16" s="1"/>
  <c r="P107" i="16" s="1"/>
  <c r="Q107" i="16" s="1"/>
  <c r="R107" i="16" s="1"/>
  <c r="S107" i="16" s="1"/>
  <c r="T107" i="16" s="1"/>
  <c r="U107" i="16" s="1"/>
  <c r="V107" i="16" s="1"/>
  <c r="W107" i="16" s="1"/>
  <c r="X107" i="16" s="1"/>
  <c r="Y107" i="16" s="1"/>
  <c r="Z107" i="16" s="1"/>
  <c r="AA107" i="16" s="1"/>
  <c r="AB107" i="16" s="1"/>
  <c r="I107" i="16"/>
  <c r="K106" i="16"/>
  <c r="J106" i="16"/>
  <c r="I106" i="16"/>
  <c r="M105" i="16"/>
  <c r="J105" i="16"/>
  <c r="K105" i="16" s="1"/>
  <c r="L105" i="16" s="1"/>
  <c r="I105" i="16"/>
  <c r="AB104" i="16"/>
  <c r="I103" i="16"/>
  <c r="C103" i="16"/>
  <c r="K102" i="16"/>
  <c r="L102" i="16" s="1"/>
  <c r="M102" i="16" s="1"/>
  <c r="N102" i="16" s="1"/>
  <c r="O102" i="16" s="1"/>
  <c r="P102" i="16" s="1"/>
  <c r="Q102" i="16" s="1"/>
  <c r="R102" i="16" s="1"/>
  <c r="S102" i="16" s="1"/>
  <c r="T102" i="16" s="1"/>
  <c r="U102" i="16" s="1"/>
  <c r="V102" i="16" s="1"/>
  <c r="W102" i="16" s="1"/>
  <c r="X102" i="16" s="1"/>
  <c r="Y102" i="16" s="1"/>
  <c r="Z102" i="16" s="1"/>
  <c r="AA102" i="16" s="1"/>
  <c r="AB102" i="16" s="1"/>
  <c r="J102" i="16"/>
  <c r="I102" i="16"/>
  <c r="J101" i="16"/>
  <c r="K101" i="16" s="1"/>
  <c r="L101" i="16" s="1"/>
  <c r="M101" i="16" s="1"/>
  <c r="N101" i="16" s="1"/>
  <c r="O101" i="16" s="1"/>
  <c r="P101" i="16" s="1"/>
  <c r="Q101" i="16" s="1"/>
  <c r="R101" i="16" s="1"/>
  <c r="S101" i="16" s="1"/>
  <c r="T101" i="16" s="1"/>
  <c r="U101" i="16" s="1"/>
  <c r="V101" i="16" s="1"/>
  <c r="W101" i="16" s="1"/>
  <c r="X101" i="16" s="1"/>
  <c r="Y101" i="16" s="1"/>
  <c r="Z101" i="16" s="1"/>
  <c r="AA101" i="16" s="1"/>
  <c r="AB101" i="16" s="1"/>
  <c r="I101" i="16"/>
  <c r="K100" i="16"/>
  <c r="L100" i="16" s="1"/>
  <c r="M100" i="16" s="1"/>
  <c r="N100" i="16" s="1"/>
  <c r="O100" i="16" s="1"/>
  <c r="P100" i="16" s="1"/>
  <c r="Q100" i="16" s="1"/>
  <c r="R100" i="16" s="1"/>
  <c r="S100" i="16" s="1"/>
  <c r="T100" i="16" s="1"/>
  <c r="U100" i="16" s="1"/>
  <c r="V100" i="16" s="1"/>
  <c r="W100" i="16" s="1"/>
  <c r="X100" i="16" s="1"/>
  <c r="Y100" i="16" s="1"/>
  <c r="Z100" i="16" s="1"/>
  <c r="AA100" i="16" s="1"/>
  <c r="AB100" i="16" s="1"/>
  <c r="J100" i="16"/>
  <c r="I100" i="16"/>
  <c r="J99" i="16"/>
  <c r="K99" i="16" s="1"/>
  <c r="L99" i="16" s="1"/>
  <c r="M99" i="16" s="1"/>
  <c r="N99" i="16" s="1"/>
  <c r="O99" i="16" s="1"/>
  <c r="P99" i="16" s="1"/>
  <c r="Q99" i="16" s="1"/>
  <c r="R99" i="16" s="1"/>
  <c r="S99" i="16" s="1"/>
  <c r="T99" i="16" s="1"/>
  <c r="U99" i="16" s="1"/>
  <c r="V99" i="16" s="1"/>
  <c r="W99" i="16" s="1"/>
  <c r="X99" i="16" s="1"/>
  <c r="Y99" i="16" s="1"/>
  <c r="Z99" i="16" s="1"/>
  <c r="AA99" i="16" s="1"/>
  <c r="AB99" i="16" s="1"/>
  <c r="I99" i="16"/>
  <c r="K98" i="16"/>
  <c r="K103" i="16" s="1"/>
  <c r="J98" i="16"/>
  <c r="I98" i="16"/>
  <c r="J92" i="16"/>
  <c r="K92" i="16" s="1"/>
  <c r="L92" i="16" s="1"/>
  <c r="M92" i="16" s="1"/>
  <c r="N92" i="16" s="1"/>
  <c r="O92" i="16" s="1"/>
  <c r="P92" i="16" s="1"/>
  <c r="Q92" i="16" s="1"/>
  <c r="R92" i="16" s="1"/>
  <c r="S92" i="16" s="1"/>
  <c r="T92" i="16" s="1"/>
  <c r="U92" i="16" s="1"/>
  <c r="V92" i="16" s="1"/>
  <c r="W92" i="16" s="1"/>
  <c r="X92" i="16" s="1"/>
  <c r="Y92" i="16" s="1"/>
  <c r="Z92" i="16" s="1"/>
  <c r="AA92" i="16" s="1"/>
  <c r="AB92" i="16" s="1"/>
  <c r="I92" i="16"/>
  <c r="M91" i="16"/>
  <c r="N91" i="16" s="1"/>
  <c r="O91" i="16" s="1"/>
  <c r="P91" i="16" s="1"/>
  <c r="Q91" i="16" s="1"/>
  <c r="R91" i="16" s="1"/>
  <c r="S91" i="16" s="1"/>
  <c r="T91" i="16" s="1"/>
  <c r="U91" i="16" s="1"/>
  <c r="V91" i="16" s="1"/>
  <c r="W91" i="16" s="1"/>
  <c r="X91" i="16" s="1"/>
  <c r="Y91" i="16" s="1"/>
  <c r="Z91" i="16" s="1"/>
  <c r="AA91" i="16" s="1"/>
  <c r="AB91" i="16" s="1"/>
  <c r="J91" i="16"/>
  <c r="K91" i="16" s="1"/>
  <c r="L91" i="16" s="1"/>
  <c r="I91" i="16"/>
  <c r="J89" i="16"/>
  <c r="K89" i="16" s="1"/>
  <c r="L89" i="16" s="1"/>
  <c r="M89" i="16" s="1"/>
  <c r="N89" i="16" s="1"/>
  <c r="O89" i="16" s="1"/>
  <c r="P89" i="16" s="1"/>
  <c r="Q89" i="16" s="1"/>
  <c r="R89" i="16" s="1"/>
  <c r="S89" i="16" s="1"/>
  <c r="T89" i="16" s="1"/>
  <c r="U89" i="16" s="1"/>
  <c r="V89" i="16" s="1"/>
  <c r="W89" i="16" s="1"/>
  <c r="X89" i="16" s="1"/>
  <c r="Y89" i="16" s="1"/>
  <c r="Z89" i="16" s="1"/>
  <c r="AA89" i="16" s="1"/>
  <c r="AB89" i="16" s="1"/>
  <c r="D88" i="16"/>
  <c r="E82" i="16"/>
  <c r="D87" i="16" s="1"/>
  <c r="C82" i="16"/>
  <c r="E81" i="16"/>
  <c r="R80" i="16"/>
  <c r="S80" i="16" s="1"/>
  <c r="T80" i="16" s="1"/>
  <c r="U80" i="16" s="1"/>
  <c r="V80" i="16" s="1"/>
  <c r="W80" i="16" s="1"/>
  <c r="X80" i="16" s="1"/>
  <c r="Y80" i="16" s="1"/>
  <c r="Z80" i="16" s="1"/>
  <c r="AA80" i="16" s="1"/>
  <c r="AB80" i="16" s="1"/>
  <c r="I80" i="16"/>
  <c r="E80" i="16"/>
  <c r="J80" i="16" s="1"/>
  <c r="K80" i="16" s="1"/>
  <c r="L80" i="16" s="1"/>
  <c r="M80" i="16" s="1"/>
  <c r="N80" i="16" s="1"/>
  <c r="O80" i="16" s="1"/>
  <c r="P80" i="16" s="1"/>
  <c r="Q80" i="16" s="1"/>
  <c r="E79" i="16"/>
  <c r="K78" i="16"/>
  <c r="J78" i="16"/>
  <c r="E78" i="16"/>
  <c r="I78" i="16" s="1"/>
  <c r="C60" i="16"/>
  <c r="D89" i="16" s="1"/>
  <c r="I89" i="16" s="1"/>
  <c r="F54" i="16"/>
  <c r="G53" i="16"/>
  <c r="G52" i="16"/>
  <c r="G51" i="16"/>
  <c r="G49" i="16"/>
  <c r="G48" i="16"/>
  <c r="G47" i="16"/>
  <c r="G46" i="16"/>
  <c r="G45" i="16"/>
  <c r="G44" i="16"/>
  <c r="G43" i="16"/>
  <c r="E42" i="16"/>
  <c r="E50" i="16" s="1"/>
  <c r="G50" i="16" s="1"/>
  <c r="G40" i="16"/>
  <c r="G39" i="16"/>
  <c r="G38" i="16"/>
  <c r="G37" i="16"/>
  <c r="G36" i="16"/>
  <c r="G35" i="16"/>
  <c r="E34" i="16"/>
  <c r="G33" i="16"/>
  <c r="G32" i="16"/>
  <c r="G31" i="16"/>
  <c r="G25" i="16"/>
  <c r="G24" i="16"/>
  <c r="G23" i="16"/>
  <c r="E22" i="16"/>
  <c r="G22" i="16" s="1"/>
  <c r="G21" i="16"/>
  <c r="H20" i="16"/>
  <c r="E20" i="16"/>
  <c r="E26" i="16" s="1"/>
  <c r="E19" i="16"/>
  <c r="F19" i="16" s="1"/>
  <c r="G19" i="16" s="1"/>
  <c r="G18" i="16"/>
  <c r="N6" i="16"/>
  <c r="C133" i="16" s="1"/>
  <c r="L6" i="16"/>
  <c r="H6" i="16"/>
  <c r="J135" i="15"/>
  <c r="K135" i="15" s="1"/>
  <c r="L135" i="15" s="1"/>
  <c r="M135" i="15" s="1"/>
  <c r="N135" i="15" s="1"/>
  <c r="O135" i="15" s="1"/>
  <c r="P135" i="15" s="1"/>
  <c r="Q135" i="15" s="1"/>
  <c r="R135" i="15" s="1"/>
  <c r="S135" i="15" s="1"/>
  <c r="T135" i="15" s="1"/>
  <c r="U135" i="15" s="1"/>
  <c r="V135" i="15" s="1"/>
  <c r="W135" i="15" s="1"/>
  <c r="X135" i="15" s="1"/>
  <c r="Y135" i="15" s="1"/>
  <c r="Z135" i="15" s="1"/>
  <c r="AA135" i="15" s="1"/>
  <c r="AB135" i="15" s="1"/>
  <c r="I135" i="15"/>
  <c r="C133" i="15"/>
  <c r="J132" i="15"/>
  <c r="K132" i="15" s="1"/>
  <c r="L132" i="15" s="1"/>
  <c r="M132" i="15" s="1"/>
  <c r="N132" i="15" s="1"/>
  <c r="O132" i="15" s="1"/>
  <c r="P132" i="15" s="1"/>
  <c r="Q132" i="15" s="1"/>
  <c r="R132" i="15" s="1"/>
  <c r="S132" i="15" s="1"/>
  <c r="T132" i="15" s="1"/>
  <c r="U132" i="15" s="1"/>
  <c r="V132" i="15" s="1"/>
  <c r="W132" i="15" s="1"/>
  <c r="X132" i="15" s="1"/>
  <c r="Y132" i="15" s="1"/>
  <c r="Z132" i="15" s="1"/>
  <c r="AA132" i="15" s="1"/>
  <c r="AB132" i="15" s="1"/>
  <c r="I132" i="15"/>
  <c r="K123" i="15"/>
  <c r="L123" i="15" s="1"/>
  <c r="M123" i="15" s="1"/>
  <c r="N123" i="15" s="1"/>
  <c r="O123" i="15" s="1"/>
  <c r="P123" i="15" s="1"/>
  <c r="Q123" i="15" s="1"/>
  <c r="R123" i="15" s="1"/>
  <c r="S123" i="15" s="1"/>
  <c r="T123" i="15" s="1"/>
  <c r="U123" i="15" s="1"/>
  <c r="V123" i="15" s="1"/>
  <c r="W123" i="15" s="1"/>
  <c r="X123" i="15" s="1"/>
  <c r="Y123" i="15" s="1"/>
  <c r="Z123" i="15" s="1"/>
  <c r="AA123" i="15" s="1"/>
  <c r="AB123" i="15" s="1"/>
  <c r="J123" i="15"/>
  <c r="I123" i="15"/>
  <c r="K122" i="15"/>
  <c r="L122" i="15" s="1"/>
  <c r="M122" i="15" s="1"/>
  <c r="N122" i="15" s="1"/>
  <c r="O122" i="15" s="1"/>
  <c r="P122" i="15" s="1"/>
  <c r="Q122" i="15" s="1"/>
  <c r="R122" i="15" s="1"/>
  <c r="S122" i="15" s="1"/>
  <c r="T122" i="15" s="1"/>
  <c r="U122" i="15" s="1"/>
  <c r="V122" i="15" s="1"/>
  <c r="W122" i="15" s="1"/>
  <c r="X122" i="15" s="1"/>
  <c r="Y122" i="15" s="1"/>
  <c r="Z122" i="15" s="1"/>
  <c r="AA122" i="15" s="1"/>
  <c r="AB122" i="15" s="1"/>
  <c r="I122" i="15"/>
  <c r="C122" i="15"/>
  <c r="J122" i="15" s="1"/>
  <c r="J121" i="15"/>
  <c r="K121" i="15" s="1"/>
  <c r="L121" i="15" s="1"/>
  <c r="M121" i="15" s="1"/>
  <c r="N121" i="15" s="1"/>
  <c r="O121" i="15" s="1"/>
  <c r="P121" i="15" s="1"/>
  <c r="Q121" i="15" s="1"/>
  <c r="R121" i="15" s="1"/>
  <c r="S121" i="15" s="1"/>
  <c r="T121" i="15" s="1"/>
  <c r="U121" i="15" s="1"/>
  <c r="V121" i="15" s="1"/>
  <c r="W121" i="15" s="1"/>
  <c r="X121" i="15" s="1"/>
  <c r="Y121" i="15" s="1"/>
  <c r="Z121" i="15" s="1"/>
  <c r="AA121" i="15" s="1"/>
  <c r="AB121" i="15" s="1"/>
  <c r="I121" i="15"/>
  <c r="C120" i="15"/>
  <c r="J119" i="15"/>
  <c r="C119" i="15"/>
  <c r="J117" i="15"/>
  <c r="I117" i="15"/>
  <c r="C117" i="15"/>
  <c r="O116" i="15"/>
  <c r="P116" i="15" s="1"/>
  <c r="Q116" i="15" s="1"/>
  <c r="R116" i="15" s="1"/>
  <c r="S116" i="15" s="1"/>
  <c r="T116" i="15" s="1"/>
  <c r="U116" i="15" s="1"/>
  <c r="V116" i="15" s="1"/>
  <c r="W116" i="15" s="1"/>
  <c r="X116" i="15" s="1"/>
  <c r="Y116" i="15" s="1"/>
  <c r="Z116" i="15" s="1"/>
  <c r="AA116" i="15" s="1"/>
  <c r="AB116" i="15" s="1"/>
  <c r="N116" i="15"/>
  <c r="M116" i="15"/>
  <c r="L116" i="15"/>
  <c r="K116" i="15"/>
  <c r="J116" i="15"/>
  <c r="I116" i="15"/>
  <c r="O115" i="15"/>
  <c r="P115" i="15" s="1"/>
  <c r="Q115" i="15" s="1"/>
  <c r="R115" i="15" s="1"/>
  <c r="S115" i="15" s="1"/>
  <c r="T115" i="15" s="1"/>
  <c r="U115" i="15" s="1"/>
  <c r="V115" i="15" s="1"/>
  <c r="W115" i="15" s="1"/>
  <c r="X115" i="15" s="1"/>
  <c r="Y115" i="15" s="1"/>
  <c r="Z115" i="15" s="1"/>
  <c r="AA115" i="15" s="1"/>
  <c r="AB115" i="15" s="1"/>
  <c r="K115" i="15"/>
  <c r="L115" i="15" s="1"/>
  <c r="M115" i="15" s="1"/>
  <c r="N115" i="15" s="1"/>
  <c r="J115" i="15"/>
  <c r="I115" i="15"/>
  <c r="J114" i="15"/>
  <c r="K114" i="15" s="1"/>
  <c r="L114" i="15" s="1"/>
  <c r="M114" i="15" s="1"/>
  <c r="N114" i="15" s="1"/>
  <c r="O114" i="15" s="1"/>
  <c r="P114" i="15" s="1"/>
  <c r="Q114" i="15" s="1"/>
  <c r="R114" i="15" s="1"/>
  <c r="S114" i="15" s="1"/>
  <c r="T114" i="15" s="1"/>
  <c r="U114" i="15" s="1"/>
  <c r="V114" i="15" s="1"/>
  <c r="W114" i="15" s="1"/>
  <c r="X114" i="15" s="1"/>
  <c r="Y114" i="15" s="1"/>
  <c r="Z114" i="15" s="1"/>
  <c r="AA114" i="15" s="1"/>
  <c r="AB114" i="15" s="1"/>
  <c r="I114" i="15"/>
  <c r="J113" i="15"/>
  <c r="K113" i="15" s="1"/>
  <c r="I113" i="15"/>
  <c r="O110" i="15"/>
  <c r="P110" i="15" s="1"/>
  <c r="Q110" i="15" s="1"/>
  <c r="R110" i="15" s="1"/>
  <c r="S110" i="15" s="1"/>
  <c r="T110" i="15" s="1"/>
  <c r="U110" i="15" s="1"/>
  <c r="V110" i="15" s="1"/>
  <c r="W110" i="15" s="1"/>
  <c r="X110" i="15" s="1"/>
  <c r="Y110" i="15" s="1"/>
  <c r="Z110" i="15" s="1"/>
  <c r="AA110" i="15" s="1"/>
  <c r="AB110" i="15" s="1"/>
  <c r="K110" i="15"/>
  <c r="L110" i="15" s="1"/>
  <c r="M110" i="15" s="1"/>
  <c r="N110" i="15" s="1"/>
  <c r="J110" i="15"/>
  <c r="I110" i="15"/>
  <c r="J108" i="15"/>
  <c r="K108" i="15" s="1"/>
  <c r="L108" i="15" s="1"/>
  <c r="M108" i="15" s="1"/>
  <c r="N108" i="15" s="1"/>
  <c r="O108" i="15" s="1"/>
  <c r="P108" i="15" s="1"/>
  <c r="Q108" i="15" s="1"/>
  <c r="R108" i="15" s="1"/>
  <c r="S108" i="15" s="1"/>
  <c r="T108" i="15" s="1"/>
  <c r="U108" i="15" s="1"/>
  <c r="V108" i="15" s="1"/>
  <c r="W108" i="15" s="1"/>
  <c r="X108" i="15" s="1"/>
  <c r="Y108" i="15" s="1"/>
  <c r="Z108" i="15" s="1"/>
  <c r="AA108" i="15" s="1"/>
  <c r="AB108" i="15" s="1"/>
  <c r="I108" i="15"/>
  <c r="N107" i="15"/>
  <c r="O107" i="15" s="1"/>
  <c r="P107" i="15" s="1"/>
  <c r="Q107" i="15" s="1"/>
  <c r="R107" i="15" s="1"/>
  <c r="S107" i="15" s="1"/>
  <c r="T107" i="15" s="1"/>
  <c r="U107" i="15" s="1"/>
  <c r="V107" i="15" s="1"/>
  <c r="W107" i="15" s="1"/>
  <c r="X107" i="15" s="1"/>
  <c r="Y107" i="15" s="1"/>
  <c r="Z107" i="15" s="1"/>
  <c r="AA107" i="15" s="1"/>
  <c r="AB107" i="15" s="1"/>
  <c r="M107" i="15"/>
  <c r="L107" i="15"/>
  <c r="J107" i="15"/>
  <c r="K107" i="15" s="1"/>
  <c r="I107" i="15"/>
  <c r="N106" i="15"/>
  <c r="O106" i="15" s="1"/>
  <c r="P106" i="15" s="1"/>
  <c r="Q106" i="15" s="1"/>
  <c r="R106" i="15" s="1"/>
  <c r="S106" i="15" s="1"/>
  <c r="T106" i="15" s="1"/>
  <c r="U106" i="15" s="1"/>
  <c r="V106" i="15" s="1"/>
  <c r="W106" i="15" s="1"/>
  <c r="X106" i="15" s="1"/>
  <c r="Y106" i="15" s="1"/>
  <c r="Z106" i="15" s="1"/>
  <c r="AA106" i="15" s="1"/>
  <c r="AB106" i="15" s="1"/>
  <c r="M106" i="15"/>
  <c r="J106" i="15"/>
  <c r="K106" i="15" s="1"/>
  <c r="L106" i="15" s="1"/>
  <c r="I106" i="15"/>
  <c r="J105" i="15"/>
  <c r="I105" i="15"/>
  <c r="AB104" i="15"/>
  <c r="J103" i="15"/>
  <c r="C103" i="15"/>
  <c r="P102" i="15"/>
  <c r="Q102" i="15" s="1"/>
  <c r="R102" i="15" s="1"/>
  <c r="S102" i="15" s="1"/>
  <c r="T102" i="15" s="1"/>
  <c r="U102" i="15" s="1"/>
  <c r="V102" i="15" s="1"/>
  <c r="W102" i="15" s="1"/>
  <c r="X102" i="15" s="1"/>
  <c r="Y102" i="15" s="1"/>
  <c r="Z102" i="15" s="1"/>
  <c r="AA102" i="15" s="1"/>
  <c r="AB102" i="15" s="1"/>
  <c r="L102" i="15"/>
  <c r="M102" i="15" s="1"/>
  <c r="N102" i="15" s="1"/>
  <c r="O102" i="15" s="1"/>
  <c r="K102" i="15"/>
  <c r="J102" i="15"/>
  <c r="I102" i="15"/>
  <c r="J101" i="15"/>
  <c r="K101" i="15" s="1"/>
  <c r="L101" i="15" s="1"/>
  <c r="M101" i="15" s="1"/>
  <c r="N101" i="15" s="1"/>
  <c r="O101" i="15" s="1"/>
  <c r="P101" i="15" s="1"/>
  <c r="Q101" i="15" s="1"/>
  <c r="R101" i="15" s="1"/>
  <c r="S101" i="15" s="1"/>
  <c r="T101" i="15" s="1"/>
  <c r="U101" i="15" s="1"/>
  <c r="V101" i="15" s="1"/>
  <c r="W101" i="15" s="1"/>
  <c r="X101" i="15" s="1"/>
  <c r="Y101" i="15" s="1"/>
  <c r="Z101" i="15" s="1"/>
  <c r="AA101" i="15" s="1"/>
  <c r="AB101" i="15" s="1"/>
  <c r="I101" i="15"/>
  <c r="K100" i="15"/>
  <c r="L100" i="15" s="1"/>
  <c r="M100" i="15" s="1"/>
  <c r="N100" i="15" s="1"/>
  <c r="O100" i="15" s="1"/>
  <c r="P100" i="15" s="1"/>
  <c r="Q100" i="15" s="1"/>
  <c r="R100" i="15" s="1"/>
  <c r="S100" i="15" s="1"/>
  <c r="T100" i="15" s="1"/>
  <c r="U100" i="15" s="1"/>
  <c r="V100" i="15" s="1"/>
  <c r="W100" i="15" s="1"/>
  <c r="X100" i="15" s="1"/>
  <c r="Y100" i="15" s="1"/>
  <c r="Z100" i="15" s="1"/>
  <c r="AA100" i="15" s="1"/>
  <c r="AB100" i="15" s="1"/>
  <c r="J100" i="15"/>
  <c r="I100" i="15"/>
  <c r="K99" i="15"/>
  <c r="L99" i="15" s="1"/>
  <c r="M99" i="15" s="1"/>
  <c r="N99" i="15" s="1"/>
  <c r="O99" i="15" s="1"/>
  <c r="P99" i="15" s="1"/>
  <c r="Q99" i="15" s="1"/>
  <c r="R99" i="15" s="1"/>
  <c r="S99" i="15" s="1"/>
  <c r="T99" i="15" s="1"/>
  <c r="U99" i="15" s="1"/>
  <c r="V99" i="15" s="1"/>
  <c r="W99" i="15" s="1"/>
  <c r="X99" i="15" s="1"/>
  <c r="Y99" i="15" s="1"/>
  <c r="Z99" i="15" s="1"/>
  <c r="AA99" i="15" s="1"/>
  <c r="AB99" i="15" s="1"/>
  <c r="J99" i="15"/>
  <c r="I99" i="15"/>
  <c r="L98" i="15"/>
  <c r="K98" i="15"/>
  <c r="J98" i="15"/>
  <c r="I98" i="15"/>
  <c r="I103" i="15" s="1"/>
  <c r="K92" i="15"/>
  <c r="L92" i="15" s="1"/>
  <c r="M92" i="15" s="1"/>
  <c r="N92" i="15" s="1"/>
  <c r="O92" i="15" s="1"/>
  <c r="P92" i="15" s="1"/>
  <c r="Q92" i="15" s="1"/>
  <c r="R92" i="15" s="1"/>
  <c r="S92" i="15" s="1"/>
  <c r="T92" i="15" s="1"/>
  <c r="U92" i="15" s="1"/>
  <c r="V92" i="15" s="1"/>
  <c r="W92" i="15" s="1"/>
  <c r="X92" i="15" s="1"/>
  <c r="Y92" i="15" s="1"/>
  <c r="Z92" i="15" s="1"/>
  <c r="AA92" i="15" s="1"/>
  <c r="AB92" i="15" s="1"/>
  <c r="J92" i="15"/>
  <c r="I92" i="15"/>
  <c r="K91" i="15"/>
  <c r="L91" i="15" s="1"/>
  <c r="M91" i="15" s="1"/>
  <c r="N91" i="15" s="1"/>
  <c r="O91" i="15" s="1"/>
  <c r="P91" i="15" s="1"/>
  <c r="Q91" i="15" s="1"/>
  <c r="R91" i="15" s="1"/>
  <c r="S91" i="15" s="1"/>
  <c r="T91" i="15" s="1"/>
  <c r="U91" i="15" s="1"/>
  <c r="V91" i="15" s="1"/>
  <c r="W91" i="15" s="1"/>
  <c r="X91" i="15" s="1"/>
  <c r="Y91" i="15" s="1"/>
  <c r="Z91" i="15" s="1"/>
  <c r="AA91" i="15" s="1"/>
  <c r="AB91" i="15" s="1"/>
  <c r="J91" i="15"/>
  <c r="I91" i="15"/>
  <c r="D89" i="15"/>
  <c r="J89" i="15" s="1"/>
  <c r="K89" i="15" s="1"/>
  <c r="L89" i="15" s="1"/>
  <c r="M89" i="15" s="1"/>
  <c r="N89" i="15" s="1"/>
  <c r="O89" i="15" s="1"/>
  <c r="P89" i="15" s="1"/>
  <c r="Q89" i="15" s="1"/>
  <c r="R89" i="15" s="1"/>
  <c r="S89" i="15" s="1"/>
  <c r="T89" i="15" s="1"/>
  <c r="U89" i="15" s="1"/>
  <c r="V89" i="15" s="1"/>
  <c r="W89" i="15" s="1"/>
  <c r="X89" i="15" s="1"/>
  <c r="Y89" i="15" s="1"/>
  <c r="Z89" i="15" s="1"/>
  <c r="AA89" i="15" s="1"/>
  <c r="AB89" i="15" s="1"/>
  <c r="D88" i="15"/>
  <c r="J88" i="15" s="1"/>
  <c r="K88" i="15" s="1"/>
  <c r="L88" i="15" s="1"/>
  <c r="M88" i="15" s="1"/>
  <c r="N88" i="15" s="1"/>
  <c r="O88" i="15" s="1"/>
  <c r="P88" i="15" s="1"/>
  <c r="Q88" i="15" s="1"/>
  <c r="R88" i="15" s="1"/>
  <c r="S88" i="15" s="1"/>
  <c r="T88" i="15" s="1"/>
  <c r="U88" i="15" s="1"/>
  <c r="V88" i="15" s="1"/>
  <c r="W88" i="15" s="1"/>
  <c r="X88" i="15" s="1"/>
  <c r="Y88" i="15" s="1"/>
  <c r="Z88" i="15" s="1"/>
  <c r="AA88" i="15" s="1"/>
  <c r="AB88" i="15" s="1"/>
  <c r="D87" i="15"/>
  <c r="C82" i="15"/>
  <c r="J81" i="15"/>
  <c r="K81" i="15" s="1"/>
  <c r="L81" i="15" s="1"/>
  <c r="M81" i="15" s="1"/>
  <c r="N81" i="15" s="1"/>
  <c r="O81" i="15" s="1"/>
  <c r="P81" i="15" s="1"/>
  <c r="Q81" i="15" s="1"/>
  <c r="R81" i="15" s="1"/>
  <c r="S81" i="15" s="1"/>
  <c r="T81" i="15" s="1"/>
  <c r="U81" i="15" s="1"/>
  <c r="V81" i="15" s="1"/>
  <c r="W81" i="15" s="1"/>
  <c r="X81" i="15" s="1"/>
  <c r="Y81" i="15" s="1"/>
  <c r="Z81" i="15" s="1"/>
  <c r="AA81" i="15" s="1"/>
  <c r="AB81" i="15" s="1"/>
  <c r="I81" i="15"/>
  <c r="E81" i="15"/>
  <c r="E80" i="15"/>
  <c r="J79" i="15"/>
  <c r="K79" i="15" s="1"/>
  <c r="I79" i="15"/>
  <c r="E79" i="15"/>
  <c r="J78" i="15"/>
  <c r="K78" i="15" s="1"/>
  <c r="L78" i="15" s="1"/>
  <c r="M78" i="15" s="1"/>
  <c r="I78" i="15"/>
  <c r="E78" i="15"/>
  <c r="E82" i="15" s="1"/>
  <c r="C60" i="15"/>
  <c r="F54" i="15"/>
  <c r="G53" i="15"/>
  <c r="G52" i="15"/>
  <c r="G51" i="15"/>
  <c r="G49" i="15"/>
  <c r="G48" i="15"/>
  <c r="G47" i="15"/>
  <c r="G46" i="15"/>
  <c r="G45" i="15"/>
  <c r="G44" i="15"/>
  <c r="G43" i="15"/>
  <c r="E42" i="15"/>
  <c r="E50" i="15" s="1"/>
  <c r="G50" i="15" s="1"/>
  <c r="G40" i="15"/>
  <c r="G39" i="15"/>
  <c r="G38" i="15"/>
  <c r="G37" i="15"/>
  <c r="G36" i="15"/>
  <c r="G35" i="15"/>
  <c r="E34" i="15"/>
  <c r="G34" i="15" s="1"/>
  <c r="G33" i="15"/>
  <c r="G32" i="15"/>
  <c r="G31" i="15"/>
  <c r="G25" i="15"/>
  <c r="G24" i="15"/>
  <c r="G23" i="15"/>
  <c r="G22" i="15"/>
  <c r="E22" i="15"/>
  <c r="G21" i="15"/>
  <c r="H20" i="15"/>
  <c r="E20" i="15"/>
  <c r="E19" i="15"/>
  <c r="E26" i="15" s="1"/>
  <c r="G18" i="15"/>
  <c r="L6" i="15"/>
  <c r="N6" i="15" s="1"/>
  <c r="H6" i="15"/>
  <c r="O90" i="14"/>
  <c r="P90" i="14"/>
  <c r="Q90" i="14"/>
  <c r="R90" i="14"/>
  <c r="S90" i="14"/>
  <c r="T90" i="14"/>
  <c r="U90" i="14"/>
  <c r="V90" i="14"/>
  <c r="W90" i="14"/>
  <c r="X90" i="14"/>
  <c r="Y90" i="14"/>
  <c r="Z90" i="14"/>
  <c r="AA90" i="14"/>
  <c r="AB90" i="14"/>
  <c r="K90" i="14"/>
  <c r="L90" i="14"/>
  <c r="M90" i="14"/>
  <c r="N90" i="14"/>
  <c r="J90" i="14"/>
  <c r="AC139" i="1"/>
  <c r="I139" i="14"/>
  <c r="I137" i="14"/>
  <c r="Z139" i="1"/>
  <c r="AA139" i="1"/>
  <c r="AB139" i="1"/>
  <c r="N139" i="1"/>
  <c r="O139" i="1"/>
  <c r="P139" i="1"/>
  <c r="Q139" i="1"/>
  <c r="R139" i="1"/>
  <c r="S139" i="1"/>
  <c r="T139" i="1"/>
  <c r="U139" i="1"/>
  <c r="V139" i="1"/>
  <c r="W139" i="1"/>
  <c r="X139" i="1"/>
  <c r="Y139" i="1"/>
  <c r="J139" i="1"/>
  <c r="K139" i="1"/>
  <c r="L139" i="1"/>
  <c r="M139" i="1"/>
  <c r="I139" i="1"/>
  <c r="S90" i="1"/>
  <c r="T90" i="1"/>
  <c r="U90" i="1"/>
  <c r="V90" i="1"/>
  <c r="W90" i="1"/>
  <c r="X90" i="1"/>
  <c r="Y90" i="1"/>
  <c r="Z90" i="1"/>
  <c r="AA90" i="1"/>
  <c r="AB90" i="1"/>
  <c r="K90" i="1"/>
  <c r="L90" i="1"/>
  <c r="M90" i="1"/>
  <c r="N90" i="1"/>
  <c r="O90" i="1"/>
  <c r="P90" i="1"/>
  <c r="Q90" i="1"/>
  <c r="R90" i="1"/>
  <c r="J90" i="1"/>
  <c r="I137" i="1"/>
  <c r="I89" i="37" l="1"/>
  <c r="J89" i="37"/>
  <c r="K89" i="37" s="1"/>
  <c r="L89" i="37" s="1"/>
  <c r="M89" i="37" s="1"/>
  <c r="N89" i="37" s="1"/>
  <c r="O89" i="37" s="1"/>
  <c r="P89" i="37" s="1"/>
  <c r="Q89" i="37" s="1"/>
  <c r="R89" i="37" s="1"/>
  <c r="S89" i="37" s="1"/>
  <c r="T89" i="37" s="1"/>
  <c r="U89" i="37" s="1"/>
  <c r="V89" i="37" s="1"/>
  <c r="W89" i="37" s="1"/>
  <c r="X89" i="37" s="1"/>
  <c r="Y89" i="37" s="1"/>
  <c r="Z89" i="37" s="1"/>
  <c r="AA89" i="37" s="1"/>
  <c r="AB89" i="37" s="1"/>
  <c r="I82" i="37"/>
  <c r="I87" i="37" s="1"/>
  <c r="N103" i="37"/>
  <c r="K119" i="37"/>
  <c r="K124" i="37" s="1"/>
  <c r="G20" i="37"/>
  <c r="F6" i="37" s="1"/>
  <c r="C134" i="37" s="1"/>
  <c r="I80" i="37"/>
  <c r="O98" i="37"/>
  <c r="E82" i="37"/>
  <c r="D87" i="37" s="1"/>
  <c r="M120" i="37"/>
  <c r="L124" i="37"/>
  <c r="J133" i="37"/>
  <c r="K133" i="37" s="1"/>
  <c r="L133" i="37" s="1"/>
  <c r="M133" i="37" s="1"/>
  <c r="N133" i="37" s="1"/>
  <c r="O133" i="37" s="1"/>
  <c r="P133" i="37" s="1"/>
  <c r="Q133" i="37" s="1"/>
  <c r="R133" i="37" s="1"/>
  <c r="S133" i="37" s="1"/>
  <c r="T133" i="37" s="1"/>
  <c r="U133" i="37" s="1"/>
  <c r="V133" i="37" s="1"/>
  <c r="W133" i="37" s="1"/>
  <c r="X133" i="37" s="1"/>
  <c r="Y133" i="37" s="1"/>
  <c r="Z133" i="37" s="1"/>
  <c r="AA133" i="37" s="1"/>
  <c r="AB133" i="37" s="1"/>
  <c r="I133" i="37"/>
  <c r="E54" i="37"/>
  <c r="G12" i="37" s="1"/>
  <c r="J78" i="37"/>
  <c r="K103" i="37"/>
  <c r="J117" i="37"/>
  <c r="G11" i="37"/>
  <c r="F19" i="37"/>
  <c r="L103" i="37"/>
  <c r="M103" i="37"/>
  <c r="C124" i="37"/>
  <c r="M105" i="37"/>
  <c r="I120" i="37"/>
  <c r="I124" i="37" s="1"/>
  <c r="K113" i="37"/>
  <c r="I133" i="25"/>
  <c r="J133" i="25"/>
  <c r="K133" i="25" s="1"/>
  <c r="L133" i="25" s="1"/>
  <c r="M133" i="25" s="1"/>
  <c r="N133" i="25" s="1"/>
  <c r="O133" i="25" s="1"/>
  <c r="P133" i="25" s="1"/>
  <c r="Q133" i="25" s="1"/>
  <c r="R133" i="25" s="1"/>
  <c r="S133" i="25" s="1"/>
  <c r="T133" i="25" s="1"/>
  <c r="U133" i="25" s="1"/>
  <c r="V133" i="25" s="1"/>
  <c r="W133" i="25" s="1"/>
  <c r="X133" i="25" s="1"/>
  <c r="Y133" i="25" s="1"/>
  <c r="Z133" i="25" s="1"/>
  <c r="AA133" i="25" s="1"/>
  <c r="AB133" i="25" s="1"/>
  <c r="J90" i="25"/>
  <c r="J94" i="25" s="1"/>
  <c r="K103" i="25"/>
  <c r="L98" i="25"/>
  <c r="J133" i="26"/>
  <c r="K133" i="26" s="1"/>
  <c r="L133" i="26" s="1"/>
  <c r="M133" i="26" s="1"/>
  <c r="N133" i="26" s="1"/>
  <c r="O133" i="26" s="1"/>
  <c r="P133" i="26" s="1"/>
  <c r="Q133" i="26" s="1"/>
  <c r="R133" i="26" s="1"/>
  <c r="S133" i="26" s="1"/>
  <c r="T133" i="26" s="1"/>
  <c r="U133" i="26" s="1"/>
  <c r="V133" i="26" s="1"/>
  <c r="W133" i="26" s="1"/>
  <c r="X133" i="26" s="1"/>
  <c r="Y133" i="26" s="1"/>
  <c r="Z133" i="26" s="1"/>
  <c r="AA133" i="26" s="1"/>
  <c r="AB133" i="26" s="1"/>
  <c r="I133" i="26"/>
  <c r="L113" i="26"/>
  <c r="K117" i="26"/>
  <c r="M78" i="25"/>
  <c r="G20" i="25"/>
  <c r="F6" i="25" s="1"/>
  <c r="C134" i="25" s="1"/>
  <c r="K79" i="25"/>
  <c r="K103" i="26"/>
  <c r="L98" i="26"/>
  <c r="D94" i="25"/>
  <c r="J79" i="26"/>
  <c r="K79" i="26" s="1"/>
  <c r="L79" i="26" s="1"/>
  <c r="M79" i="26" s="1"/>
  <c r="N79" i="26" s="1"/>
  <c r="O79" i="26" s="1"/>
  <c r="P79" i="26" s="1"/>
  <c r="Q79" i="26" s="1"/>
  <c r="R79" i="26" s="1"/>
  <c r="S79" i="26" s="1"/>
  <c r="T79" i="26" s="1"/>
  <c r="U79" i="26" s="1"/>
  <c r="V79" i="26" s="1"/>
  <c r="W79" i="26" s="1"/>
  <c r="X79" i="26" s="1"/>
  <c r="Y79" i="26" s="1"/>
  <c r="Z79" i="26" s="1"/>
  <c r="AA79" i="26" s="1"/>
  <c r="AB79" i="26" s="1"/>
  <c r="E82" i="26"/>
  <c r="D87" i="26" s="1"/>
  <c r="M105" i="25"/>
  <c r="G26" i="26"/>
  <c r="K78" i="26"/>
  <c r="I79" i="26"/>
  <c r="N78" i="27"/>
  <c r="M82" i="27"/>
  <c r="M87" i="27" s="1"/>
  <c r="J124" i="26"/>
  <c r="K101" i="25"/>
  <c r="L101" i="25" s="1"/>
  <c r="M101" i="25" s="1"/>
  <c r="N101" i="25" s="1"/>
  <c r="O101" i="25" s="1"/>
  <c r="P101" i="25" s="1"/>
  <c r="Q101" i="25" s="1"/>
  <c r="R101" i="25" s="1"/>
  <c r="S101" i="25" s="1"/>
  <c r="T101" i="25" s="1"/>
  <c r="U101" i="25" s="1"/>
  <c r="V101" i="25" s="1"/>
  <c r="W101" i="25" s="1"/>
  <c r="X101" i="25" s="1"/>
  <c r="Y101" i="25" s="1"/>
  <c r="Z101" i="25" s="1"/>
  <c r="AA101" i="25" s="1"/>
  <c r="AB101" i="25" s="1"/>
  <c r="K113" i="25"/>
  <c r="E54" i="25"/>
  <c r="I120" i="25"/>
  <c r="F6" i="27"/>
  <c r="C134" i="27" s="1"/>
  <c r="G26" i="27"/>
  <c r="G55" i="27" s="1"/>
  <c r="O105" i="27"/>
  <c r="G34" i="25"/>
  <c r="G54" i="25" s="1"/>
  <c r="G42" i="25"/>
  <c r="J120" i="25"/>
  <c r="J134" i="26"/>
  <c r="K134" i="26" s="1"/>
  <c r="I134" i="26"/>
  <c r="P134" i="26" s="1"/>
  <c r="F26" i="26"/>
  <c r="F55" i="26" s="1"/>
  <c r="M107" i="27"/>
  <c r="N107" i="27" s="1"/>
  <c r="O107" i="27" s="1"/>
  <c r="P107" i="27" s="1"/>
  <c r="Q107" i="27" s="1"/>
  <c r="R107" i="27" s="1"/>
  <c r="S107" i="27" s="1"/>
  <c r="T107" i="27" s="1"/>
  <c r="U107" i="27" s="1"/>
  <c r="V107" i="27" s="1"/>
  <c r="W107" i="27" s="1"/>
  <c r="X107" i="27" s="1"/>
  <c r="Y107" i="27" s="1"/>
  <c r="Z107" i="27" s="1"/>
  <c r="AA107" i="27" s="1"/>
  <c r="AB107" i="27" s="1"/>
  <c r="J103" i="26"/>
  <c r="L124" i="26"/>
  <c r="M120" i="26"/>
  <c r="E55" i="27"/>
  <c r="J103" i="27"/>
  <c r="K98" i="27"/>
  <c r="I119" i="27"/>
  <c r="E50" i="28"/>
  <c r="G50" i="28" s="1"/>
  <c r="G42" i="28"/>
  <c r="J89" i="27"/>
  <c r="K89" i="27" s="1"/>
  <c r="L89" i="27" s="1"/>
  <c r="M89" i="27" s="1"/>
  <c r="N89" i="27" s="1"/>
  <c r="O89" i="27" s="1"/>
  <c r="P89" i="27" s="1"/>
  <c r="Q89" i="27" s="1"/>
  <c r="R89" i="27" s="1"/>
  <c r="S89" i="27" s="1"/>
  <c r="T89" i="27" s="1"/>
  <c r="U89" i="27" s="1"/>
  <c r="V89" i="27" s="1"/>
  <c r="W89" i="27" s="1"/>
  <c r="X89" i="27" s="1"/>
  <c r="Y89" i="27" s="1"/>
  <c r="Z89" i="27" s="1"/>
  <c r="AA89" i="27" s="1"/>
  <c r="AB89" i="27" s="1"/>
  <c r="I89" i="27"/>
  <c r="J133" i="28"/>
  <c r="K133" i="28" s="1"/>
  <c r="L133" i="28" s="1"/>
  <c r="M133" i="28" s="1"/>
  <c r="N133" i="28" s="1"/>
  <c r="O133" i="28" s="1"/>
  <c r="P133" i="28" s="1"/>
  <c r="Q133" i="28" s="1"/>
  <c r="R133" i="28" s="1"/>
  <c r="S133" i="28" s="1"/>
  <c r="T133" i="28" s="1"/>
  <c r="U133" i="28" s="1"/>
  <c r="V133" i="28" s="1"/>
  <c r="W133" i="28" s="1"/>
  <c r="X133" i="28" s="1"/>
  <c r="Y133" i="28" s="1"/>
  <c r="Z133" i="28" s="1"/>
  <c r="AA133" i="28" s="1"/>
  <c r="AB133" i="28" s="1"/>
  <c r="I133" i="28"/>
  <c r="G34" i="28"/>
  <c r="E54" i="28"/>
  <c r="K105" i="26"/>
  <c r="J117" i="26"/>
  <c r="J133" i="27"/>
  <c r="K133" i="27" s="1"/>
  <c r="L133" i="27" s="1"/>
  <c r="M133" i="27" s="1"/>
  <c r="N133" i="27" s="1"/>
  <c r="O133" i="27" s="1"/>
  <c r="P133" i="27" s="1"/>
  <c r="Q133" i="27" s="1"/>
  <c r="R133" i="27" s="1"/>
  <c r="S133" i="27" s="1"/>
  <c r="T133" i="27" s="1"/>
  <c r="U133" i="27" s="1"/>
  <c r="V133" i="27" s="1"/>
  <c r="W133" i="27" s="1"/>
  <c r="X133" i="27" s="1"/>
  <c r="Y133" i="27" s="1"/>
  <c r="Z133" i="27" s="1"/>
  <c r="AA133" i="27" s="1"/>
  <c r="AB133" i="27" s="1"/>
  <c r="K119" i="26"/>
  <c r="K124" i="26" s="1"/>
  <c r="I124" i="26"/>
  <c r="G12" i="27"/>
  <c r="L124" i="27"/>
  <c r="M120" i="27"/>
  <c r="J133" i="29"/>
  <c r="K133" i="29" s="1"/>
  <c r="L133" i="29" s="1"/>
  <c r="M133" i="29" s="1"/>
  <c r="N133" i="29" s="1"/>
  <c r="O133" i="29" s="1"/>
  <c r="P133" i="29" s="1"/>
  <c r="Q133" i="29" s="1"/>
  <c r="R133" i="29" s="1"/>
  <c r="S133" i="29" s="1"/>
  <c r="T133" i="29" s="1"/>
  <c r="U133" i="29" s="1"/>
  <c r="V133" i="29" s="1"/>
  <c r="W133" i="29" s="1"/>
  <c r="X133" i="29" s="1"/>
  <c r="Y133" i="29" s="1"/>
  <c r="Z133" i="29" s="1"/>
  <c r="AA133" i="29" s="1"/>
  <c r="AB133" i="29" s="1"/>
  <c r="I133" i="29"/>
  <c r="G19" i="25"/>
  <c r="I78" i="25"/>
  <c r="I82" i="25" s="1"/>
  <c r="I87" i="25" s="1"/>
  <c r="I94" i="25" s="1"/>
  <c r="I119" i="25"/>
  <c r="G42" i="26"/>
  <c r="G54" i="26" s="1"/>
  <c r="E82" i="27"/>
  <c r="D87" i="27" s="1"/>
  <c r="I78" i="27"/>
  <c r="I82" i="27" s="1"/>
  <c r="I87" i="27" s="1"/>
  <c r="I81" i="27"/>
  <c r="J82" i="27"/>
  <c r="J87" i="27" s="1"/>
  <c r="E82" i="28"/>
  <c r="D87" i="28" s="1"/>
  <c r="I78" i="28"/>
  <c r="I82" i="28" s="1"/>
  <c r="I87" i="28" s="1"/>
  <c r="J103" i="28"/>
  <c r="P105" i="28"/>
  <c r="K114" i="28"/>
  <c r="L114" i="28" s="1"/>
  <c r="M114" i="28" s="1"/>
  <c r="N114" i="28" s="1"/>
  <c r="O114" i="28" s="1"/>
  <c r="P114" i="28" s="1"/>
  <c r="Q114" i="28" s="1"/>
  <c r="R114" i="28" s="1"/>
  <c r="S114" i="28" s="1"/>
  <c r="T114" i="28" s="1"/>
  <c r="U114" i="28" s="1"/>
  <c r="V114" i="28" s="1"/>
  <c r="W114" i="28" s="1"/>
  <c r="X114" i="28" s="1"/>
  <c r="Y114" i="28" s="1"/>
  <c r="Z114" i="28" s="1"/>
  <c r="AA114" i="28" s="1"/>
  <c r="AB114" i="28" s="1"/>
  <c r="J117" i="28"/>
  <c r="I78" i="30"/>
  <c r="E82" i="30"/>
  <c r="D87" i="30" s="1"/>
  <c r="J78" i="30"/>
  <c r="I81" i="26"/>
  <c r="I88" i="26"/>
  <c r="K113" i="27"/>
  <c r="G54" i="28"/>
  <c r="J78" i="28"/>
  <c r="K98" i="28"/>
  <c r="G12" i="30"/>
  <c r="G22" i="30"/>
  <c r="E26" i="30"/>
  <c r="E55" i="30" s="1"/>
  <c r="M121" i="28"/>
  <c r="L124" i="28"/>
  <c r="J124" i="28"/>
  <c r="J120" i="29"/>
  <c r="K120" i="29" s="1"/>
  <c r="L120" i="29" s="1"/>
  <c r="I120" i="29"/>
  <c r="C124" i="29"/>
  <c r="K119" i="28"/>
  <c r="J89" i="30"/>
  <c r="K89" i="30" s="1"/>
  <c r="L89" i="30" s="1"/>
  <c r="M89" i="30" s="1"/>
  <c r="N89" i="30" s="1"/>
  <c r="O89" i="30" s="1"/>
  <c r="P89" i="30" s="1"/>
  <c r="Q89" i="30" s="1"/>
  <c r="R89" i="30" s="1"/>
  <c r="S89" i="30" s="1"/>
  <c r="T89" i="30" s="1"/>
  <c r="U89" i="30" s="1"/>
  <c r="V89" i="30" s="1"/>
  <c r="W89" i="30" s="1"/>
  <c r="X89" i="30" s="1"/>
  <c r="Y89" i="30" s="1"/>
  <c r="Z89" i="30" s="1"/>
  <c r="AA89" i="30" s="1"/>
  <c r="AB89" i="30" s="1"/>
  <c r="I89" i="30"/>
  <c r="O120" i="28"/>
  <c r="F26" i="27"/>
  <c r="F55" i="27" s="1"/>
  <c r="E26" i="28"/>
  <c r="E55" i="28" s="1"/>
  <c r="F19" i="28"/>
  <c r="F26" i="28" s="1"/>
  <c r="F55" i="28" s="1"/>
  <c r="G19" i="28"/>
  <c r="E54" i="29"/>
  <c r="G12" i="29" s="1"/>
  <c r="J133" i="30"/>
  <c r="K133" i="30" s="1"/>
  <c r="L133" i="30" s="1"/>
  <c r="M133" i="30" s="1"/>
  <c r="N133" i="30" s="1"/>
  <c r="O133" i="30" s="1"/>
  <c r="P133" i="30" s="1"/>
  <c r="Q133" i="30" s="1"/>
  <c r="R133" i="30" s="1"/>
  <c r="S133" i="30" s="1"/>
  <c r="T133" i="30" s="1"/>
  <c r="U133" i="30" s="1"/>
  <c r="V133" i="30" s="1"/>
  <c r="W133" i="30" s="1"/>
  <c r="X133" i="30" s="1"/>
  <c r="Y133" i="30" s="1"/>
  <c r="Z133" i="30" s="1"/>
  <c r="AA133" i="30" s="1"/>
  <c r="AB133" i="30" s="1"/>
  <c r="I133" i="30"/>
  <c r="C60" i="29"/>
  <c r="D89" i="29" s="1"/>
  <c r="J134" i="30"/>
  <c r="K134" i="30" s="1"/>
  <c r="I134" i="30"/>
  <c r="P134" i="30" s="1"/>
  <c r="K105" i="30"/>
  <c r="L113" i="30"/>
  <c r="K117" i="30"/>
  <c r="J82" i="29"/>
  <c r="J87" i="29" s="1"/>
  <c r="K78" i="29"/>
  <c r="M117" i="29"/>
  <c r="N113" i="29"/>
  <c r="J81" i="30"/>
  <c r="K81" i="30" s="1"/>
  <c r="L81" i="30" s="1"/>
  <c r="M81" i="30" s="1"/>
  <c r="N81" i="30" s="1"/>
  <c r="O81" i="30" s="1"/>
  <c r="P81" i="30" s="1"/>
  <c r="Q81" i="30" s="1"/>
  <c r="R81" i="30" s="1"/>
  <c r="S81" i="30" s="1"/>
  <c r="T81" i="30" s="1"/>
  <c r="U81" i="30" s="1"/>
  <c r="V81" i="30" s="1"/>
  <c r="W81" i="30" s="1"/>
  <c r="X81" i="30" s="1"/>
  <c r="Y81" i="30" s="1"/>
  <c r="Z81" i="30" s="1"/>
  <c r="AA81" i="30" s="1"/>
  <c r="AB81" i="30" s="1"/>
  <c r="I81" i="30"/>
  <c r="C60" i="28"/>
  <c r="D89" i="28" s="1"/>
  <c r="L105" i="29"/>
  <c r="F20" i="29"/>
  <c r="F26" i="29" s="1"/>
  <c r="F55" i="29" s="1"/>
  <c r="E26" i="29"/>
  <c r="F55" i="30"/>
  <c r="J79" i="30"/>
  <c r="K79" i="30" s="1"/>
  <c r="L79" i="30" s="1"/>
  <c r="M79" i="30" s="1"/>
  <c r="N79" i="30" s="1"/>
  <c r="O79" i="30" s="1"/>
  <c r="P79" i="30" s="1"/>
  <c r="Q79" i="30" s="1"/>
  <c r="R79" i="30" s="1"/>
  <c r="S79" i="30" s="1"/>
  <c r="T79" i="30" s="1"/>
  <c r="U79" i="30" s="1"/>
  <c r="V79" i="30" s="1"/>
  <c r="W79" i="30" s="1"/>
  <c r="X79" i="30" s="1"/>
  <c r="Y79" i="30" s="1"/>
  <c r="Z79" i="30" s="1"/>
  <c r="AA79" i="30" s="1"/>
  <c r="AB79" i="30" s="1"/>
  <c r="I79" i="30"/>
  <c r="N120" i="30"/>
  <c r="M124" i="30"/>
  <c r="J133" i="31"/>
  <c r="K133" i="31" s="1"/>
  <c r="L133" i="31" s="1"/>
  <c r="M133" i="31" s="1"/>
  <c r="N133" i="31" s="1"/>
  <c r="O133" i="31" s="1"/>
  <c r="P133" i="31" s="1"/>
  <c r="Q133" i="31" s="1"/>
  <c r="R133" i="31" s="1"/>
  <c r="S133" i="31" s="1"/>
  <c r="T133" i="31" s="1"/>
  <c r="U133" i="31" s="1"/>
  <c r="V133" i="31" s="1"/>
  <c r="W133" i="31" s="1"/>
  <c r="X133" i="31" s="1"/>
  <c r="Y133" i="31" s="1"/>
  <c r="Z133" i="31" s="1"/>
  <c r="AA133" i="31" s="1"/>
  <c r="AB133" i="31" s="1"/>
  <c r="I133" i="31"/>
  <c r="L99" i="31"/>
  <c r="M99" i="31" s="1"/>
  <c r="N99" i="31" s="1"/>
  <c r="O99" i="31" s="1"/>
  <c r="P99" i="31" s="1"/>
  <c r="Q99" i="31" s="1"/>
  <c r="R99" i="31" s="1"/>
  <c r="S99" i="31" s="1"/>
  <c r="T99" i="31" s="1"/>
  <c r="U99" i="31" s="1"/>
  <c r="V99" i="31" s="1"/>
  <c r="W99" i="31" s="1"/>
  <c r="X99" i="31" s="1"/>
  <c r="Y99" i="31" s="1"/>
  <c r="Z99" i="31" s="1"/>
  <c r="AA99" i="31" s="1"/>
  <c r="AB99" i="31" s="1"/>
  <c r="K103" i="31"/>
  <c r="J117" i="31"/>
  <c r="K113" i="31"/>
  <c r="K117" i="28"/>
  <c r="L113" i="28"/>
  <c r="E26" i="31"/>
  <c r="F19" i="31"/>
  <c r="G19" i="31"/>
  <c r="G26" i="31" s="1"/>
  <c r="G55" i="31" s="1"/>
  <c r="L105" i="31"/>
  <c r="G20" i="28"/>
  <c r="F6" i="28" s="1"/>
  <c r="C134" i="28" s="1"/>
  <c r="K98" i="29"/>
  <c r="I103" i="29"/>
  <c r="J124" i="30"/>
  <c r="K120" i="36"/>
  <c r="L120" i="36" s="1"/>
  <c r="J124" i="36"/>
  <c r="I81" i="34"/>
  <c r="J81" i="33"/>
  <c r="K81" i="33" s="1"/>
  <c r="L81" i="33" s="1"/>
  <c r="M81" i="33" s="1"/>
  <c r="N81" i="33" s="1"/>
  <c r="O81" i="33" s="1"/>
  <c r="P81" i="33" s="1"/>
  <c r="Q81" i="33" s="1"/>
  <c r="R81" i="33" s="1"/>
  <c r="S81" i="33" s="1"/>
  <c r="T81" i="33" s="1"/>
  <c r="U81" i="33" s="1"/>
  <c r="V81" i="33" s="1"/>
  <c r="W81" i="33" s="1"/>
  <c r="X81" i="33" s="1"/>
  <c r="Y81" i="33" s="1"/>
  <c r="Z81" i="33" s="1"/>
  <c r="AA81" i="33" s="1"/>
  <c r="AB81" i="33" s="1"/>
  <c r="E82" i="33"/>
  <c r="D87" i="33" s="1"/>
  <c r="I120" i="31"/>
  <c r="I124" i="31" s="1"/>
  <c r="J120" i="31"/>
  <c r="K120" i="31" s="1"/>
  <c r="L120" i="31" s="1"/>
  <c r="I94" i="32"/>
  <c r="I81" i="33"/>
  <c r="J122" i="28"/>
  <c r="K122" i="28" s="1"/>
  <c r="L122" i="28" s="1"/>
  <c r="M122" i="28" s="1"/>
  <c r="N122" i="28" s="1"/>
  <c r="O122" i="28" s="1"/>
  <c r="P122" i="28" s="1"/>
  <c r="Q122" i="28" s="1"/>
  <c r="R122" i="28" s="1"/>
  <c r="S122" i="28" s="1"/>
  <c r="T122" i="28" s="1"/>
  <c r="U122" i="28" s="1"/>
  <c r="V122" i="28" s="1"/>
  <c r="W122" i="28" s="1"/>
  <c r="X122" i="28" s="1"/>
  <c r="Y122" i="28" s="1"/>
  <c r="Z122" i="28" s="1"/>
  <c r="AA122" i="28" s="1"/>
  <c r="AB122" i="28" s="1"/>
  <c r="I122" i="28"/>
  <c r="I124" i="28" s="1"/>
  <c r="I124" i="29"/>
  <c r="G34" i="32"/>
  <c r="G54" i="32" s="1"/>
  <c r="E54" i="32"/>
  <c r="J82" i="32"/>
  <c r="J87" i="32" s="1"/>
  <c r="K78" i="32"/>
  <c r="D90" i="32"/>
  <c r="I90" i="32" s="1"/>
  <c r="C124" i="28"/>
  <c r="E82" i="29"/>
  <c r="D87" i="29" s="1"/>
  <c r="I117" i="29"/>
  <c r="K119" i="29"/>
  <c r="K124" i="29" s="1"/>
  <c r="E54" i="31"/>
  <c r="G12" i="31" s="1"/>
  <c r="M98" i="34"/>
  <c r="J134" i="33"/>
  <c r="K134" i="33" s="1"/>
  <c r="I134" i="33"/>
  <c r="P134" i="33" s="1"/>
  <c r="J117" i="33"/>
  <c r="K113" i="33"/>
  <c r="K119" i="32"/>
  <c r="J103" i="30"/>
  <c r="J134" i="32"/>
  <c r="K134" i="32" s="1"/>
  <c r="I134" i="32"/>
  <c r="P134" i="32" s="1"/>
  <c r="I133" i="32"/>
  <c r="J133" i="32"/>
  <c r="K133" i="32" s="1"/>
  <c r="L133" i="32" s="1"/>
  <c r="M133" i="32" s="1"/>
  <c r="N133" i="32" s="1"/>
  <c r="O133" i="32" s="1"/>
  <c r="P133" i="32" s="1"/>
  <c r="Q133" i="32" s="1"/>
  <c r="R133" i="32" s="1"/>
  <c r="S133" i="32" s="1"/>
  <c r="T133" i="32" s="1"/>
  <c r="U133" i="32" s="1"/>
  <c r="V133" i="32" s="1"/>
  <c r="W133" i="32" s="1"/>
  <c r="X133" i="32" s="1"/>
  <c r="Y133" i="32" s="1"/>
  <c r="Z133" i="32" s="1"/>
  <c r="AA133" i="32" s="1"/>
  <c r="AB133" i="32" s="1"/>
  <c r="G19" i="30"/>
  <c r="G26" i="30" s="1"/>
  <c r="G55" i="30" s="1"/>
  <c r="E54" i="30"/>
  <c r="G11" i="30" s="1"/>
  <c r="K98" i="30"/>
  <c r="I80" i="31"/>
  <c r="I82" i="31" s="1"/>
  <c r="I87" i="31" s="1"/>
  <c r="J80" i="31"/>
  <c r="L103" i="31"/>
  <c r="M98" i="31"/>
  <c r="C124" i="31"/>
  <c r="J119" i="31"/>
  <c r="J124" i="31" s="1"/>
  <c r="J80" i="32"/>
  <c r="K80" i="32" s="1"/>
  <c r="L80" i="32" s="1"/>
  <c r="M80" i="32" s="1"/>
  <c r="N80" i="32" s="1"/>
  <c r="O80" i="32" s="1"/>
  <c r="P80" i="32" s="1"/>
  <c r="Q80" i="32" s="1"/>
  <c r="R80" i="32" s="1"/>
  <c r="S80" i="32" s="1"/>
  <c r="T80" i="32" s="1"/>
  <c r="U80" i="32" s="1"/>
  <c r="V80" i="32" s="1"/>
  <c r="W80" i="32" s="1"/>
  <c r="X80" i="32" s="1"/>
  <c r="Y80" i="32" s="1"/>
  <c r="Z80" i="32" s="1"/>
  <c r="AA80" i="32" s="1"/>
  <c r="AB80" i="32" s="1"/>
  <c r="I89" i="32"/>
  <c r="J89" i="32"/>
  <c r="K89" i="32" s="1"/>
  <c r="L89" i="32" s="1"/>
  <c r="M89" i="32" s="1"/>
  <c r="N89" i="32" s="1"/>
  <c r="O89" i="32" s="1"/>
  <c r="P89" i="32" s="1"/>
  <c r="Q89" i="32" s="1"/>
  <c r="R89" i="32" s="1"/>
  <c r="S89" i="32" s="1"/>
  <c r="T89" i="32" s="1"/>
  <c r="U89" i="32" s="1"/>
  <c r="V89" i="32" s="1"/>
  <c r="W89" i="32" s="1"/>
  <c r="X89" i="32" s="1"/>
  <c r="Y89" i="32" s="1"/>
  <c r="Z89" i="32" s="1"/>
  <c r="AA89" i="32" s="1"/>
  <c r="AB89" i="32" s="1"/>
  <c r="M78" i="31"/>
  <c r="K119" i="31"/>
  <c r="K124" i="31" s="1"/>
  <c r="K105" i="32"/>
  <c r="J78" i="33"/>
  <c r="I78" i="33"/>
  <c r="I80" i="34"/>
  <c r="J80" i="34"/>
  <c r="K80" i="34" s="1"/>
  <c r="L80" i="34" s="1"/>
  <c r="M80" i="34" s="1"/>
  <c r="N80" i="34" s="1"/>
  <c r="O80" i="34" s="1"/>
  <c r="P80" i="34" s="1"/>
  <c r="Q80" i="34" s="1"/>
  <c r="R80" i="34" s="1"/>
  <c r="S80" i="34" s="1"/>
  <c r="T80" i="34" s="1"/>
  <c r="U80" i="34" s="1"/>
  <c r="V80" i="34" s="1"/>
  <c r="W80" i="34" s="1"/>
  <c r="X80" i="34" s="1"/>
  <c r="Y80" i="34" s="1"/>
  <c r="Z80" i="34" s="1"/>
  <c r="AA80" i="34" s="1"/>
  <c r="AB80" i="34" s="1"/>
  <c r="M98" i="32"/>
  <c r="L103" i="32"/>
  <c r="C124" i="30"/>
  <c r="J89" i="31"/>
  <c r="K89" i="31" s="1"/>
  <c r="L89" i="31" s="1"/>
  <c r="M89" i="31" s="1"/>
  <c r="N89" i="31" s="1"/>
  <c r="O89" i="31" s="1"/>
  <c r="P89" i="31" s="1"/>
  <c r="Q89" i="31" s="1"/>
  <c r="R89" i="31" s="1"/>
  <c r="S89" i="31" s="1"/>
  <c r="T89" i="31" s="1"/>
  <c r="U89" i="31" s="1"/>
  <c r="V89" i="31" s="1"/>
  <c r="W89" i="31" s="1"/>
  <c r="X89" i="31" s="1"/>
  <c r="Y89" i="31" s="1"/>
  <c r="Z89" i="31" s="1"/>
  <c r="AA89" i="31" s="1"/>
  <c r="AB89" i="31" s="1"/>
  <c r="K103" i="32"/>
  <c r="J120" i="32"/>
  <c r="K120" i="32" s="1"/>
  <c r="L120" i="32" s="1"/>
  <c r="I120" i="32"/>
  <c r="G54" i="33"/>
  <c r="C124" i="34"/>
  <c r="J119" i="34"/>
  <c r="I119" i="34"/>
  <c r="I133" i="33"/>
  <c r="J133" i="33"/>
  <c r="K133" i="33" s="1"/>
  <c r="L133" i="33" s="1"/>
  <c r="M133" i="33" s="1"/>
  <c r="N133" i="33" s="1"/>
  <c r="O133" i="33" s="1"/>
  <c r="P133" i="33" s="1"/>
  <c r="Q133" i="33" s="1"/>
  <c r="R133" i="33" s="1"/>
  <c r="S133" i="33" s="1"/>
  <c r="T133" i="33" s="1"/>
  <c r="U133" i="33" s="1"/>
  <c r="V133" i="33" s="1"/>
  <c r="W133" i="33" s="1"/>
  <c r="X133" i="33" s="1"/>
  <c r="Y133" i="33" s="1"/>
  <c r="Z133" i="33" s="1"/>
  <c r="AA133" i="33" s="1"/>
  <c r="AB133" i="33" s="1"/>
  <c r="F20" i="31"/>
  <c r="G20" i="31" s="1"/>
  <c r="F6" i="31" s="1"/>
  <c r="C134" i="31" s="1"/>
  <c r="F19" i="32"/>
  <c r="F26" i="32" s="1"/>
  <c r="F54" i="32"/>
  <c r="K113" i="32"/>
  <c r="J117" i="32"/>
  <c r="I122" i="32"/>
  <c r="C124" i="32"/>
  <c r="G12" i="33"/>
  <c r="K105" i="33"/>
  <c r="J122" i="33"/>
  <c r="K122" i="33" s="1"/>
  <c r="L122" i="33" s="1"/>
  <c r="M122" i="33" s="1"/>
  <c r="N122" i="33" s="1"/>
  <c r="O122" i="33" s="1"/>
  <c r="P122" i="33" s="1"/>
  <c r="Q122" i="33" s="1"/>
  <c r="R122" i="33" s="1"/>
  <c r="S122" i="33" s="1"/>
  <c r="T122" i="33" s="1"/>
  <c r="U122" i="33" s="1"/>
  <c r="V122" i="33" s="1"/>
  <c r="W122" i="33" s="1"/>
  <c r="X122" i="33" s="1"/>
  <c r="Y122" i="33" s="1"/>
  <c r="Z122" i="33" s="1"/>
  <c r="AA122" i="33" s="1"/>
  <c r="AB122" i="33" s="1"/>
  <c r="I122" i="33"/>
  <c r="G50" i="32"/>
  <c r="G19" i="33"/>
  <c r="G26" i="33" s="1"/>
  <c r="G55" i="33" s="1"/>
  <c r="J133" i="34"/>
  <c r="K133" i="34" s="1"/>
  <c r="L133" i="34" s="1"/>
  <c r="M133" i="34" s="1"/>
  <c r="N133" i="34" s="1"/>
  <c r="O133" i="34" s="1"/>
  <c r="P133" i="34" s="1"/>
  <c r="Q133" i="34" s="1"/>
  <c r="R133" i="34" s="1"/>
  <c r="S133" i="34" s="1"/>
  <c r="T133" i="34" s="1"/>
  <c r="U133" i="34" s="1"/>
  <c r="V133" i="34" s="1"/>
  <c r="W133" i="34" s="1"/>
  <c r="X133" i="34" s="1"/>
  <c r="Y133" i="34" s="1"/>
  <c r="Z133" i="34" s="1"/>
  <c r="AA133" i="34" s="1"/>
  <c r="AB133" i="34" s="1"/>
  <c r="I133" i="34"/>
  <c r="J120" i="33"/>
  <c r="K120" i="33" s="1"/>
  <c r="L120" i="33" s="1"/>
  <c r="I120" i="33"/>
  <c r="E82" i="31"/>
  <c r="D87" i="31" s="1"/>
  <c r="G11" i="31"/>
  <c r="I103" i="32"/>
  <c r="I124" i="32"/>
  <c r="E26" i="33"/>
  <c r="E55" i="33" s="1"/>
  <c r="C60" i="34"/>
  <c r="D89" i="34" s="1"/>
  <c r="K103" i="35"/>
  <c r="L98" i="35"/>
  <c r="N113" i="34"/>
  <c r="M117" i="34"/>
  <c r="J103" i="33"/>
  <c r="E82" i="34"/>
  <c r="D87" i="34" s="1"/>
  <c r="I78" i="34"/>
  <c r="I82" i="34" s="1"/>
  <c r="I87" i="34" s="1"/>
  <c r="I88" i="34"/>
  <c r="K105" i="34"/>
  <c r="F26" i="35"/>
  <c r="F55" i="35" s="1"/>
  <c r="G20" i="35"/>
  <c r="F6" i="35" s="1"/>
  <c r="C134" i="35" s="1"/>
  <c r="F20" i="36"/>
  <c r="F26" i="36" s="1"/>
  <c r="F55" i="36" s="1"/>
  <c r="E26" i="36"/>
  <c r="G20" i="36"/>
  <c r="F6" i="36" s="1"/>
  <c r="C134" i="36" s="1"/>
  <c r="K98" i="33"/>
  <c r="J78" i="34"/>
  <c r="K102" i="34"/>
  <c r="L102" i="34" s="1"/>
  <c r="M102" i="34" s="1"/>
  <c r="N102" i="34" s="1"/>
  <c r="O102" i="34" s="1"/>
  <c r="P102" i="34" s="1"/>
  <c r="Q102" i="34" s="1"/>
  <c r="R102" i="34" s="1"/>
  <c r="S102" i="34" s="1"/>
  <c r="T102" i="34" s="1"/>
  <c r="U102" i="34" s="1"/>
  <c r="V102" i="34" s="1"/>
  <c r="W102" i="34" s="1"/>
  <c r="X102" i="34" s="1"/>
  <c r="Y102" i="34" s="1"/>
  <c r="Z102" i="34" s="1"/>
  <c r="AA102" i="34" s="1"/>
  <c r="AB102" i="34" s="1"/>
  <c r="J103" i="34"/>
  <c r="I89" i="36"/>
  <c r="J89" i="36"/>
  <c r="K89" i="36" s="1"/>
  <c r="L89" i="36" s="1"/>
  <c r="M89" i="36" s="1"/>
  <c r="N89" i="36" s="1"/>
  <c r="O89" i="36" s="1"/>
  <c r="P89" i="36" s="1"/>
  <c r="Q89" i="36" s="1"/>
  <c r="R89" i="36" s="1"/>
  <c r="S89" i="36" s="1"/>
  <c r="T89" i="36" s="1"/>
  <c r="U89" i="36" s="1"/>
  <c r="V89" i="36" s="1"/>
  <c r="W89" i="36" s="1"/>
  <c r="X89" i="36" s="1"/>
  <c r="Y89" i="36" s="1"/>
  <c r="Z89" i="36" s="1"/>
  <c r="AA89" i="36" s="1"/>
  <c r="AB89" i="36" s="1"/>
  <c r="E50" i="34"/>
  <c r="G50" i="34" s="1"/>
  <c r="G42" i="34"/>
  <c r="G54" i="34" s="1"/>
  <c r="I133" i="35"/>
  <c r="J133" i="35"/>
  <c r="K133" i="35" s="1"/>
  <c r="L133" i="35" s="1"/>
  <c r="M133" i="35" s="1"/>
  <c r="N133" i="35" s="1"/>
  <c r="O133" i="35" s="1"/>
  <c r="P133" i="35" s="1"/>
  <c r="Q133" i="35" s="1"/>
  <c r="R133" i="35" s="1"/>
  <c r="S133" i="35" s="1"/>
  <c r="T133" i="35" s="1"/>
  <c r="U133" i="35" s="1"/>
  <c r="V133" i="35" s="1"/>
  <c r="W133" i="35" s="1"/>
  <c r="X133" i="35" s="1"/>
  <c r="Y133" i="35" s="1"/>
  <c r="Z133" i="35" s="1"/>
  <c r="AA133" i="35" s="1"/>
  <c r="AB133" i="35" s="1"/>
  <c r="K119" i="35"/>
  <c r="I80" i="35"/>
  <c r="I82" i="35" s="1"/>
  <c r="I87" i="35" s="1"/>
  <c r="J80" i="35"/>
  <c r="K80" i="35" s="1"/>
  <c r="L80" i="35" s="1"/>
  <c r="M80" i="35" s="1"/>
  <c r="N80" i="35" s="1"/>
  <c r="O80" i="35" s="1"/>
  <c r="P80" i="35" s="1"/>
  <c r="Q80" i="35" s="1"/>
  <c r="R80" i="35" s="1"/>
  <c r="S80" i="35" s="1"/>
  <c r="T80" i="35" s="1"/>
  <c r="U80" i="35" s="1"/>
  <c r="V80" i="35" s="1"/>
  <c r="W80" i="35" s="1"/>
  <c r="X80" i="35" s="1"/>
  <c r="Y80" i="35" s="1"/>
  <c r="Z80" i="35" s="1"/>
  <c r="AA80" i="35" s="1"/>
  <c r="AB80" i="35" s="1"/>
  <c r="I120" i="35"/>
  <c r="I124" i="35" s="1"/>
  <c r="J120" i="35"/>
  <c r="K120" i="35" s="1"/>
  <c r="L120" i="35" s="1"/>
  <c r="I117" i="34"/>
  <c r="G26" i="35"/>
  <c r="G55" i="35" s="1"/>
  <c r="E50" i="35"/>
  <c r="G50" i="35" s="1"/>
  <c r="G42" i="35"/>
  <c r="K103" i="36"/>
  <c r="L98" i="36"/>
  <c r="I119" i="33"/>
  <c r="C124" i="33"/>
  <c r="E26" i="34"/>
  <c r="G34" i="35"/>
  <c r="G54" i="35" s="1"/>
  <c r="K78" i="35"/>
  <c r="F19" i="34"/>
  <c r="F26" i="34" s="1"/>
  <c r="F55" i="34" s="1"/>
  <c r="L117" i="34"/>
  <c r="J117" i="35"/>
  <c r="K114" i="35"/>
  <c r="K117" i="34"/>
  <c r="J117" i="34"/>
  <c r="J120" i="34"/>
  <c r="K120" i="34" s="1"/>
  <c r="L120" i="34" s="1"/>
  <c r="I120" i="34"/>
  <c r="J79" i="35"/>
  <c r="K79" i="35" s="1"/>
  <c r="L79" i="35" s="1"/>
  <c r="M79" i="35" s="1"/>
  <c r="N79" i="35" s="1"/>
  <c r="O79" i="35" s="1"/>
  <c r="P79" i="35" s="1"/>
  <c r="Q79" i="35" s="1"/>
  <c r="R79" i="35" s="1"/>
  <c r="S79" i="35" s="1"/>
  <c r="T79" i="35" s="1"/>
  <c r="U79" i="35" s="1"/>
  <c r="V79" i="35" s="1"/>
  <c r="W79" i="35" s="1"/>
  <c r="X79" i="35" s="1"/>
  <c r="Y79" i="35" s="1"/>
  <c r="Z79" i="35" s="1"/>
  <c r="AA79" i="35" s="1"/>
  <c r="AB79" i="35" s="1"/>
  <c r="E82" i="35"/>
  <c r="D87" i="35" s="1"/>
  <c r="K105" i="35"/>
  <c r="G20" i="34"/>
  <c r="F6" i="34" s="1"/>
  <c r="C134" i="34" s="1"/>
  <c r="M106" i="36"/>
  <c r="N106" i="36" s="1"/>
  <c r="O106" i="36" s="1"/>
  <c r="P106" i="36" s="1"/>
  <c r="Q106" i="36" s="1"/>
  <c r="R106" i="36" s="1"/>
  <c r="S106" i="36" s="1"/>
  <c r="T106" i="36" s="1"/>
  <c r="U106" i="36" s="1"/>
  <c r="V106" i="36" s="1"/>
  <c r="W106" i="36" s="1"/>
  <c r="X106" i="36" s="1"/>
  <c r="Y106" i="36" s="1"/>
  <c r="Z106" i="36" s="1"/>
  <c r="AA106" i="36" s="1"/>
  <c r="AB106" i="36" s="1"/>
  <c r="G12" i="36"/>
  <c r="G11" i="36"/>
  <c r="J133" i="36"/>
  <c r="K133" i="36" s="1"/>
  <c r="L133" i="36" s="1"/>
  <c r="M133" i="36" s="1"/>
  <c r="N133" i="36" s="1"/>
  <c r="O133" i="36" s="1"/>
  <c r="P133" i="36" s="1"/>
  <c r="Q133" i="36" s="1"/>
  <c r="R133" i="36" s="1"/>
  <c r="S133" i="36" s="1"/>
  <c r="T133" i="36" s="1"/>
  <c r="U133" i="36" s="1"/>
  <c r="V133" i="36" s="1"/>
  <c r="W133" i="36" s="1"/>
  <c r="X133" i="36" s="1"/>
  <c r="Y133" i="36" s="1"/>
  <c r="Z133" i="36" s="1"/>
  <c r="AA133" i="36" s="1"/>
  <c r="AB133" i="36" s="1"/>
  <c r="I133" i="36"/>
  <c r="K82" i="36"/>
  <c r="K87" i="36" s="1"/>
  <c r="M78" i="36"/>
  <c r="L82" i="36"/>
  <c r="L87" i="36" s="1"/>
  <c r="J103" i="35"/>
  <c r="K107" i="36"/>
  <c r="M113" i="35"/>
  <c r="N105" i="36"/>
  <c r="C124" i="35"/>
  <c r="E54" i="36"/>
  <c r="J103" i="36"/>
  <c r="J117" i="36"/>
  <c r="K113" i="36"/>
  <c r="E82" i="36"/>
  <c r="D87" i="36" s="1"/>
  <c r="J82" i="36"/>
  <c r="J87" i="36" s="1"/>
  <c r="K119" i="36"/>
  <c r="K124" i="36" s="1"/>
  <c r="I122" i="36"/>
  <c r="I124" i="36" s="1"/>
  <c r="G12" i="19"/>
  <c r="G11" i="19"/>
  <c r="I133" i="19"/>
  <c r="J133" i="19"/>
  <c r="K133" i="19" s="1"/>
  <c r="L133" i="19" s="1"/>
  <c r="M133" i="19" s="1"/>
  <c r="N133" i="19" s="1"/>
  <c r="O133" i="19" s="1"/>
  <c r="P133" i="19" s="1"/>
  <c r="Q133" i="19" s="1"/>
  <c r="R133" i="19" s="1"/>
  <c r="S133" i="19" s="1"/>
  <c r="T133" i="19" s="1"/>
  <c r="U133" i="19" s="1"/>
  <c r="V133" i="19" s="1"/>
  <c r="W133" i="19" s="1"/>
  <c r="X133" i="19" s="1"/>
  <c r="Y133" i="19" s="1"/>
  <c r="Z133" i="19" s="1"/>
  <c r="AA133" i="19" s="1"/>
  <c r="AB133" i="19" s="1"/>
  <c r="D94" i="19"/>
  <c r="D90" i="19"/>
  <c r="I90" i="19" s="1"/>
  <c r="K103" i="19"/>
  <c r="L98" i="19"/>
  <c r="I134" i="19"/>
  <c r="P134" i="19" s="1"/>
  <c r="J134" i="19"/>
  <c r="K134" i="19" s="1"/>
  <c r="M120" i="20"/>
  <c r="L124" i="20"/>
  <c r="J103" i="19"/>
  <c r="L107" i="19"/>
  <c r="M107" i="19" s="1"/>
  <c r="N107" i="19" s="1"/>
  <c r="O107" i="19" s="1"/>
  <c r="P107" i="19" s="1"/>
  <c r="Q107" i="19" s="1"/>
  <c r="R107" i="19" s="1"/>
  <c r="S107" i="19" s="1"/>
  <c r="T107" i="19" s="1"/>
  <c r="U107" i="19" s="1"/>
  <c r="V107" i="19" s="1"/>
  <c r="W107" i="19" s="1"/>
  <c r="X107" i="19" s="1"/>
  <c r="Y107" i="19" s="1"/>
  <c r="Z107" i="19" s="1"/>
  <c r="AA107" i="19" s="1"/>
  <c r="AB107" i="19" s="1"/>
  <c r="J117" i="19"/>
  <c r="G11" i="20"/>
  <c r="G12" i="20"/>
  <c r="I78" i="20"/>
  <c r="I82" i="20" s="1"/>
  <c r="I87" i="20" s="1"/>
  <c r="E82" i="20"/>
  <c r="D87" i="20" s="1"/>
  <c r="J78" i="20"/>
  <c r="J103" i="20"/>
  <c r="K98" i="20"/>
  <c r="L113" i="19"/>
  <c r="J119" i="19"/>
  <c r="I119" i="19"/>
  <c r="J133" i="20"/>
  <c r="K133" i="20" s="1"/>
  <c r="L133" i="20" s="1"/>
  <c r="M133" i="20" s="1"/>
  <c r="N133" i="20" s="1"/>
  <c r="O133" i="20" s="1"/>
  <c r="P133" i="20" s="1"/>
  <c r="Q133" i="20" s="1"/>
  <c r="R133" i="20" s="1"/>
  <c r="S133" i="20" s="1"/>
  <c r="T133" i="20" s="1"/>
  <c r="U133" i="20" s="1"/>
  <c r="V133" i="20" s="1"/>
  <c r="W133" i="20" s="1"/>
  <c r="X133" i="20" s="1"/>
  <c r="Y133" i="20" s="1"/>
  <c r="Z133" i="20" s="1"/>
  <c r="AA133" i="20" s="1"/>
  <c r="AB133" i="20" s="1"/>
  <c r="I133" i="20"/>
  <c r="G19" i="19"/>
  <c r="G26" i="19" s="1"/>
  <c r="F19" i="19"/>
  <c r="F26" i="19" s="1"/>
  <c r="F55" i="19" s="1"/>
  <c r="J78" i="19"/>
  <c r="I89" i="20"/>
  <c r="J89" i="20"/>
  <c r="K89" i="20" s="1"/>
  <c r="L89" i="20" s="1"/>
  <c r="M89" i="20" s="1"/>
  <c r="N89" i="20" s="1"/>
  <c r="O89" i="20" s="1"/>
  <c r="P89" i="20" s="1"/>
  <c r="Q89" i="20" s="1"/>
  <c r="R89" i="20" s="1"/>
  <c r="S89" i="20" s="1"/>
  <c r="T89" i="20" s="1"/>
  <c r="U89" i="20" s="1"/>
  <c r="V89" i="20" s="1"/>
  <c r="W89" i="20" s="1"/>
  <c r="X89" i="20" s="1"/>
  <c r="Y89" i="20" s="1"/>
  <c r="Z89" i="20" s="1"/>
  <c r="AA89" i="20" s="1"/>
  <c r="AB89" i="20" s="1"/>
  <c r="J122" i="19"/>
  <c r="K122" i="19" s="1"/>
  <c r="L122" i="19" s="1"/>
  <c r="M122" i="19" s="1"/>
  <c r="N122" i="19" s="1"/>
  <c r="O122" i="19" s="1"/>
  <c r="P122" i="19" s="1"/>
  <c r="Q122" i="19" s="1"/>
  <c r="R122" i="19" s="1"/>
  <c r="S122" i="19" s="1"/>
  <c r="T122" i="19" s="1"/>
  <c r="U122" i="19" s="1"/>
  <c r="V122" i="19" s="1"/>
  <c r="W122" i="19" s="1"/>
  <c r="X122" i="19" s="1"/>
  <c r="Y122" i="19" s="1"/>
  <c r="Z122" i="19" s="1"/>
  <c r="AA122" i="19" s="1"/>
  <c r="AB122" i="19" s="1"/>
  <c r="I134" i="21"/>
  <c r="P134" i="21" s="1"/>
  <c r="J134" i="21"/>
  <c r="K134" i="21" s="1"/>
  <c r="G50" i="19"/>
  <c r="I78" i="19"/>
  <c r="I82" i="19" s="1"/>
  <c r="I87" i="19" s="1"/>
  <c r="I94" i="19" s="1"/>
  <c r="E26" i="19"/>
  <c r="E55" i="19" s="1"/>
  <c r="M105" i="19"/>
  <c r="E26" i="20"/>
  <c r="E55" i="20" s="1"/>
  <c r="F20" i="20"/>
  <c r="F26" i="20" s="1"/>
  <c r="F55" i="20" s="1"/>
  <c r="M120" i="19"/>
  <c r="G20" i="20"/>
  <c r="F6" i="20" s="1"/>
  <c r="C134" i="20" s="1"/>
  <c r="C124" i="19"/>
  <c r="L107" i="21"/>
  <c r="M107" i="21" s="1"/>
  <c r="N107" i="21" s="1"/>
  <c r="O107" i="21" s="1"/>
  <c r="P107" i="21" s="1"/>
  <c r="Q107" i="21" s="1"/>
  <c r="R107" i="21" s="1"/>
  <c r="S107" i="21" s="1"/>
  <c r="T107" i="21" s="1"/>
  <c r="U107" i="21" s="1"/>
  <c r="V107" i="21" s="1"/>
  <c r="W107" i="21" s="1"/>
  <c r="X107" i="21" s="1"/>
  <c r="Y107" i="21" s="1"/>
  <c r="Z107" i="21" s="1"/>
  <c r="AA107" i="21" s="1"/>
  <c r="AB107" i="21" s="1"/>
  <c r="K105" i="20"/>
  <c r="O105" i="21"/>
  <c r="E82" i="21"/>
  <c r="D87" i="21" s="1"/>
  <c r="J78" i="21"/>
  <c r="I78" i="21"/>
  <c r="M120" i="21"/>
  <c r="L124" i="21"/>
  <c r="G42" i="19"/>
  <c r="G54" i="19" s="1"/>
  <c r="G19" i="20"/>
  <c r="G26" i="20" s="1"/>
  <c r="G55" i="20" s="1"/>
  <c r="E26" i="22"/>
  <c r="E55" i="22" s="1"/>
  <c r="F19" i="22"/>
  <c r="L106" i="22"/>
  <c r="G54" i="21"/>
  <c r="J81" i="21"/>
  <c r="K81" i="21" s="1"/>
  <c r="L81" i="21" s="1"/>
  <c r="M81" i="21" s="1"/>
  <c r="N81" i="21" s="1"/>
  <c r="O81" i="21" s="1"/>
  <c r="P81" i="21" s="1"/>
  <c r="Q81" i="21" s="1"/>
  <c r="R81" i="21" s="1"/>
  <c r="S81" i="21" s="1"/>
  <c r="T81" i="21" s="1"/>
  <c r="U81" i="21" s="1"/>
  <c r="V81" i="21" s="1"/>
  <c r="W81" i="21" s="1"/>
  <c r="X81" i="21" s="1"/>
  <c r="Y81" i="21" s="1"/>
  <c r="Z81" i="21" s="1"/>
  <c r="AA81" i="21" s="1"/>
  <c r="AB81" i="21" s="1"/>
  <c r="I88" i="21"/>
  <c r="G19" i="22"/>
  <c r="J89" i="21"/>
  <c r="K89" i="21" s="1"/>
  <c r="L89" i="21" s="1"/>
  <c r="M89" i="21" s="1"/>
  <c r="N89" i="21" s="1"/>
  <c r="O89" i="21" s="1"/>
  <c r="P89" i="21" s="1"/>
  <c r="Q89" i="21" s="1"/>
  <c r="R89" i="21" s="1"/>
  <c r="S89" i="21" s="1"/>
  <c r="T89" i="21" s="1"/>
  <c r="U89" i="21" s="1"/>
  <c r="V89" i="21" s="1"/>
  <c r="W89" i="21" s="1"/>
  <c r="X89" i="21" s="1"/>
  <c r="Y89" i="21" s="1"/>
  <c r="Z89" i="21" s="1"/>
  <c r="AA89" i="21" s="1"/>
  <c r="AB89" i="21" s="1"/>
  <c r="I89" i="21"/>
  <c r="I82" i="22"/>
  <c r="I87" i="22" s="1"/>
  <c r="I79" i="21"/>
  <c r="J79" i="21"/>
  <c r="K79" i="21" s="1"/>
  <c r="L79" i="21" s="1"/>
  <c r="M79" i="21" s="1"/>
  <c r="N79" i="21" s="1"/>
  <c r="O79" i="21" s="1"/>
  <c r="P79" i="21" s="1"/>
  <c r="Q79" i="21" s="1"/>
  <c r="R79" i="21" s="1"/>
  <c r="S79" i="21" s="1"/>
  <c r="T79" i="21" s="1"/>
  <c r="U79" i="21" s="1"/>
  <c r="V79" i="21" s="1"/>
  <c r="W79" i="21" s="1"/>
  <c r="X79" i="21" s="1"/>
  <c r="Y79" i="21" s="1"/>
  <c r="Z79" i="21" s="1"/>
  <c r="AA79" i="21" s="1"/>
  <c r="AB79" i="21" s="1"/>
  <c r="K98" i="22"/>
  <c r="J103" i="22"/>
  <c r="F19" i="21"/>
  <c r="F26" i="21" s="1"/>
  <c r="F55" i="21" s="1"/>
  <c r="K117" i="21"/>
  <c r="L113" i="21"/>
  <c r="N105" i="22"/>
  <c r="J122" i="21"/>
  <c r="K122" i="21" s="1"/>
  <c r="L122" i="21" s="1"/>
  <c r="M122" i="21" s="1"/>
  <c r="N122" i="21" s="1"/>
  <c r="O122" i="21" s="1"/>
  <c r="P122" i="21" s="1"/>
  <c r="Q122" i="21" s="1"/>
  <c r="R122" i="21" s="1"/>
  <c r="S122" i="21" s="1"/>
  <c r="T122" i="21" s="1"/>
  <c r="U122" i="21" s="1"/>
  <c r="V122" i="21" s="1"/>
  <c r="W122" i="21" s="1"/>
  <c r="X122" i="21" s="1"/>
  <c r="Y122" i="21" s="1"/>
  <c r="Z122" i="21" s="1"/>
  <c r="AA122" i="21" s="1"/>
  <c r="AB122" i="21" s="1"/>
  <c r="I122" i="21"/>
  <c r="L124" i="22"/>
  <c r="M120" i="22"/>
  <c r="I133" i="23"/>
  <c r="J133" i="23"/>
  <c r="K133" i="23" s="1"/>
  <c r="L133" i="23" s="1"/>
  <c r="M133" i="23" s="1"/>
  <c r="N133" i="23" s="1"/>
  <c r="O133" i="23" s="1"/>
  <c r="P133" i="23" s="1"/>
  <c r="Q133" i="23" s="1"/>
  <c r="R133" i="23" s="1"/>
  <c r="S133" i="23" s="1"/>
  <c r="T133" i="23" s="1"/>
  <c r="U133" i="23" s="1"/>
  <c r="V133" i="23" s="1"/>
  <c r="W133" i="23" s="1"/>
  <c r="X133" i="23" s="1"/>
  <c r="Y133" i="23" s="1"/>
  <c r="Z133" i="23" s="1"/>
  <c r="AA133" i="23" s="1"/>
  <c r="AB133" i="23" s="1"/>
  <c r="G26" i="23"/>
  <c r="F20" i="22"/>
  <c r="G20" i="22" s="1"/>
  <c r="I117" i="22"/>
  <c r="J133" i="22"/>
  <c r="K133" i="22" s="1"/>
  <c r="L133" i="22" s="1"/>
  <c r="M133" i="22" s="1"/>
  <c r="N133" i="22" s="1"/>
  <c r="O133" i="22" s="1"/>
  <c r="P133" i="22" s="1"/>
  <c r="Q133" i="22" s="1"/>
  <c r="R133" i="22" s="1"/>
  <c r="S133" i="22" s="1"/>
  <c r="T133" i="22" s="1"/>
  <c r="U133" i="22" s="1"/>
  <c r="V133" i="22" s="1"/>
  <c r="W133" i="22" s="1"/>
  <c r="X133" i="22" s="1"/>
  <c r="Y133" i="22" s="1"/>
  <c r="Z133" i="22" s="1"/>
  <c r="AA133" i="22" s="1"/>
  <c r="AB133" i="22" s="1"/>
  <c r="I133" i="22"/>
  <c r="E54" i="22"/>
  <c r="C124" i="22"/>
  <c r="J119" i="22"/>
  <c r="J124" i="22" s="1"/>
  <c r="J117" i="20"/>
  <c r="K113" i="20"/>
  <c r="I124" i="20"/>
  <c r="G34" i="22"/>
  <c r="G54" i="22" s="1"/>
  <c r="G42" i="22"/>
  <c r="E82" i="22"/>
  <c r="D87" i="22" s="1"/>
  <c r="J78" i="22"/>
  <c r="I119" i="22"/>
  <c r="J81" i="22"/>
  <c r="K81" i="22" s="1"/>
  <c r="L81" i="22" s="1"/>
  <c r="M81" i="22" s="1"/>
  <c r="N81" i="22" s="1"/>
  <c r="O81" i="22" s="1"/>
  <c r="P81" i="22" s="1"/>
  <c r="Q81" i="22" s="1"/>
  <c r="R81" i="22" s="1"/>
  <c r="S81" i="22" s="1"/>
  <c r="T81" i="22" s="1"/>
  <c r="U81" i="22" s="1"/>
  <c r="V81" i="22" s="1"/>
  <c r="W81" i="22" s="1"/>
  <c r="X81" i="22" s="1"/>
  <c r="Y81" i="22" s="1"/>
  <c r="Z81" i="22" s="1"/>
  <c r="AA81" i="22" s="1"/>
  <c r="AB81" i="22" s="1"/>
  <c r="I81" i="22"/>
  <c r="E26" i="23"/>
  <c r="E55" i="23" s="1"/>
  <c r="I80" i="23"/>
  <c r="J80" i="23"/>
  <c r="K80" i="23" s="1"/>
  <c r="L80" i="23" s="1"/>
  <c r="M80" i="23" s="1"/>
  <c r="N80" i="23" s="1"/>
  <c r="O80" i="23" s="1"/>
  <c r="P80" i="23" s="1"/>
  <c r="Q80" i="23" s="1"/>
  <c r="R80" i="23" s="1"/>
  <c r="S80" i="23" s="1"/>
  <c r="T80" i="23" s="1"/>
  <c r="U80" i="23" s="1"/>
  <c r="V80" i="23" s="1"/>
  <c r="W80" i="23" s="1"/>
  <c r="X80" i="23" s="1"/>
  <c r="Y80" i="23" s="1"/>
  <c r="Z80" i="23" s="1"/>
  <c r="AA80" i="23" s="1"/>
  <c r="AB80" i="23" s="1"/>
  <c r="K103" i="23"/>
  <c r="L98" i="23"/>
  <c r="C124" i="21"/>
  <c r="I119" i="21"/>
  <c r="G11" i="22"/>
  <c r="G12" i="22"/>
  <c r="K98" i="21"/>
  <c r="J119" i="21"/>
  <c r="G11" i="23"/>
  <c r="J89" i="23"/>
  <c r="K89" i="23" s="1"/>
  <c r="L89" i="23" s="1"/>
  <c r="M89" i="23" s="1"/>
  <c r="N89" i="23" s="1"/>
  <c r="O89" i="23" s="1"/>
  <c r="P89" i="23" s="1"/>
  <c r="Q89" i="23" s="1"/>
  <c r="R89" i="23" s="1"/>
  <c r="S89" i="23" s="1"/>
  <c r="T89" i="23" s="1"/>
  <c r="U89" i="23" s="1"/>
  <c r="V89" i="23" s="1"/>
  <c r="W89" i="23" s="1"/>
  <c r="X89" i="23" s="1"/>
  <c r="Y89" i="23" s="1"/>
  <c r="Z89" i="23" s="1"/>
  <c r="AA89" i="23" s="1"/>
  <c r="AB89" i="23" s="1"/>
  <c r="I89" i="23"/>
  <c r="J81" i="23"/>
  <c r="K81" i="23" s="1"/>
  <c r="L81" i="23" s="1"/>
  <c r="M81" i="23" s="1"/>
  <c r="N81" i="23" s="1"/>
  <c r="O81" i="23" s="1"/>
  <c r="P81" i="23" s="1"/>
  <c r="Q81" i="23" s="1"/>
  <c r="R81" i="23" s="1"/>
  <c r="S81" i="23" s="1"/>
  <c r="T81" i="23" s="1"/>
  <c r="U81" i="23" s="1"/>
  <c r="V81" i="23" s="1"/>
  <c r="W81" i="23" s="1"/>
  <c r="X81" i="23" s="1"/>
  <c r="Y81" i="23" s="1"/>
  <c r="Z81" i="23" s="1"/>
  <c r="AA81" i="23" s="1"/>
  <c r="AB81" i="23" s="1"/>
  <c r="G50" i="23"/>
  <c r="G54" i="23" s="1"/>
  <c r="E82" i="23"/>
  <c r="D87" i="23" s="1"/>
  <c r="J78" i="23"/>
  <c r="L124" i="23"/>
  <c r="M120" i="23"/>
  <c r="F20" i="23"/>
  <c r="G20" i="23" s="1"/>
  <c r="F6" i="23" s="1"/>
  <c r="C134" i="23" s="1"/>
  <c r="I78" i="23"/>
  <c r="I82" i="23" s="1"/>
  <c r="I87" i="23" s="1"/>
  <c r="J117" i="22"/>
  <c r="K113" i="22"/>
  <c r="I103" i="23"/>
  <c r="I134" i="24"/>
  <c r="P134" i="24" s="1"/>
  <c r="J134" i="24"/>
  <c r="K134" i="24" s="1"/>
  <c r="L117" i="23"/>
  <c r="M105" i="23"/>
  <c r="M117" i="23"/>
  <c r="G12" i="23"/>
  <c r="J103" i="23"/>
  <c r="N113" i="23"/>
  <c r="E82" i="24"/>
  <c r="D87" i="24" s="1"/>
  <c r="J78" i="24"/>
  <c r="I78" i="24"/>
  <c r="I82" i="24" s="1"/>
  <c r="I87" i="24" s="1"/>
  <c r="J117" i="23"/>
  <c r="J119" i="23"/>
  <c r="J124" i="23" s="1"/>
  <c r="I119" i="23"/>
  <c r="J89" i="24"/>
  <c r="K89" i="24" s="1"/>
  <c r="L89" i="24" s="1"/>
  <c r="M89" i="24" s="1"/>
  <c r="N89" i="24" s="1"/>
  <c r="O89" i="24" s="1"/>
  <c r="P89" i="24" s="1"/>
  <c r="Q89" i="24" s="1"/>
  <c r="R89" i="24" s="1"/>
  <c r="S89" i="24" s="1"/>
  <c r="T89" i="24" s="1"/>
  <c r="U89" i="24" s="1"/>
  <c r="V89" i="24" s="1"/>
  <c r="W89" i="24" s="1"/>
  <c r="X89" i="24" s="1"/>
  <c r="Y89" i="24" s="1"/>
  <c r="Z89" i="24" s="1"/>
  <c r="AA89" i="24" s="1"/>
  <c r="AB89" i="24" s="1"/>
  <c r="I89" i="24"/>
  <c r="K117" i="23"/>
  <c r="I103" i="24"/>
  <c r="K107" i="23"/>
  <c r="C124" i="23"/>
  <c r="G19" i="24"/>
  <c r="G26" i="24" s="1"/>
  <c r="K103" i="24"/>
  <c r="L98" i="24"/>
  <c r="J133" i="24"/>
  <c r="K133" i="24" s="1"/>
  <c r="L133" i="24" s="1"/>
  <c r="M133" i="24" s="1"/>
  <c r="N133" i="24" s="1"/>
  <c r="O133" i="24" s="1"/>
  <c r="P133" i="24" s="1"/>
  <c r="Q133" i="24" s="1"/>
  <c r="R133" i="24" s="1"/>
  <c r="S133" i="24" s="1"/>
  <c r="T133" i="24" s="1"/>
  <c r="U133" i="24" s="1"/>
  <c r="V133" i="24" s="1"/>
  <c r="W133" i="24" s="1"/>
  <c r="X133" i="24" s="1"/>
  <c r="Y133" i="24" s="1"/>
  <c r="Z133" i="24" s="1"/>
  <c r="AA133" i="24" s="1"/>
  <c r="AB133" i="24" s="1"/>
  <c r="I133" i="24"/>
  <c r="E26" i="24"/>
  <c r="E55" i="24" s="1"/>
  <c r="G50" i="24"/>
  <c r="J80" i="24"/>
  <c r="K80" i="24" s="1"/>
  <c r="L80" i="24" s="1"/>
  <c r="M80" i="24" s="1"/>
  <c r="N80" i="24" s="1"/>
  <c r="O80" i="24" s="1"/>
  <c r="P80" i="24" s="1"/>
  <c r="Q80" i="24" s="1"/>
  <c r="R80" i="24" s="1"/>
  <c r="S80" i="24" s="1"/>
  <c r="T80" i="24" s="1"/>
  <c r="U80" i="24" s="1"/>
  <c r="V80" i="24" s="1"/>
  <c r="W80" i="24" s="1"/>
  <c r="X80" i="24" s="1"/>
  <c r="Y80" i="24" s="1"/>
  <c r="Z80" i="24" s="1"/>
  <c r="AA80" i="24" s="1"/>
  <c r="AB80" i="24" s="1"/>
  <c r="K114" i="24"/>
  <c r="L114" i="24" s="1"/>
  <c r="M114" i="24" s="1"/>
  <c r="N114" i="24" s="1"/>
  <c r="O114" i="24" s="1"/>
  <c r="P114" i="24" s="1"/>
  <c r="Q114" i="24" s="1"/>
  <c r="R114" i="24" s="1"/>
  <c r="S114" i="24" s="1"/>
  <c r="T114" i="24" s="1"/>
  <c r="U114" i="24" s="1"/>
  <c r="V114" i="24" s="1"/>
  <c r="W114" i="24" s="1"/>
  <c r="X114" i="24" s="1"/>
  <c r="Y114" i="24" s="1"/>
  <c r="Z114" i="24" s="1"/>
  <c r="AA114" i="24" s="1"/>
  <c r="AB114" i="24" s="1"/>
  <c r="K119" i="24"/>
  <c r="K124" i="24" s="1"/>
  <c r="L124" i="24"/>
  <c r="G54" i="24"/>
  <c r="F19" i="24"/>
  <c r="F26" i="24" s="1"/>
  <c r="F55" i="24" s="1"/>
  <c r="M124" i="24"/>
  <c r="K105" i="24"/>
  <c r="L113" i="24"/>
  <c r="N120" i="24"/>
  <c r="J133" i="18"/>
  <c r="K133" i="18" s="1"/>
  <c r="L133" i="18" s="1"/>
  <c r="M133" i="18" s="1"/>
  <c r="N133" i="18" s="1"/>
  <c r="O133" i="18" s="1"/>
  <c r="P133" i="18" s="1"/>
  <c r="Q133" i="18" s="1"/>
  <c r="R133" i="18" s="1"/>
  <c r="S133" i="18" s="1"/>
  <c r="T133" i="18" s="1"/>
  <c r="U133" i="18" s="1"/>
  <c r="V133" i="18" s="1"/>
  <c r="W133" i="18" s="1"/>
  <c r="X133" i="18" s="1"/>
  <c r="Y133" i="18" s="1"/>
  <c r="Z133" i="18" s="1"/>
  <c r="AA133" i="18" s="1"/>
  <c r="AB133" i="18" s="1"/>
  <c r="I133" i="18"/>
  <c r="G50" i="18"/>
  <c r="E54" i="18"/>
  <c r="G42" i="18"/>
  <c r="G54" i="18" s="1"/>
  <c r="E82" i="18"/>
  <c r="D87" i="18" s="1"/>
  <c r="J78" i="18"/>
  <c r="E26" i="18"/>
  <c r="G19" i="18"/>
  <c r="I78" i="18"/>
  <c r="J124" i="18"/>
  <c r="F20" i="18"/>
  <c r="F26" i="18" s="1"/>
  <c r="F55" i="18" s="1"/>
  <c r="J88" i="18"/>
  <c r="K88" i="18" s="1"/>
  <c r="L88" i="18" s="1"/>
  <c r="M88" i="18" s="1"/>
  <c r="N88" i="18" s="1"/>
  <c r="O88" i="18" s="1"/>
  <c r="P88" i="18" s="1"/>
  <c r="Q88" i="18" s="1"/>
  <c r="R88" i="18" s="1"/>
  <c r="S88" i="18" s="1"/>
  <c r="T88" i="18" s="1"/>
  <c r="U88" i="18" s="1"/>
  <c r="V88" i="18" s="1"/>
  <c r="W88" i="18" s="1"/>
  <c r="X88" i="18" s="1"/>
  <c r="Y88" i="18" s="1"/>
  <c r="Z88" i="18" s="1"/>
  <c r="AA88" i="18" s="1"/>
  <c r="AB88" i="18" s="1"/>
  <c r="I88" i="18"/>
  <c r="I89" i="18"/>
  <c r="J89" i="18"/>
  <c r="K89" i="18" s="1"/>
  <c r="L89" i="18" s="1"/>
  <c r="M89" i="18" s="1"/>
  <c r="N89" i="18" s="1"/>
  <c r="O89" i="18" s="1"/>
  <c r="P89" i="18" s="1"/>
  <c r="Q89" i="18" s="1"/>
  <c r="R89" i="18" s="1"/>
  <c r="S89" i="18" s="1"/>
  <c r="T89" i="18" s="1"/>
  <c r="U89" i="18" s="1"/>
  <c r="V89" i="18" s="1"/>
  <c r="W89" i="18" s="1"/>
  <c r="X89" i="18" s="1"/>
  <c r="Y89" i="18" s="1"/>
  <c r="Z89" i="18" s="1"/>
  <c r="AA89" i="18" s="1"/>
  <c r="AB89" i="18" s="1"/>
  <c r="L103" i="18"/>
  <c r="M98" i="18"/>
  <c r="I124" i="18"/>
  <c r="J103" i="18"/>
  <c r="M105" i="18"/>
  <c r="K119" i="18"/>
  <c r="K124" i="18" s="1"/>
  <c r="K103" i="18"/>
  <c r="I79" i="18"/>
  <c r="J120" i="18"/>
  <c r="K120" i="18" s="1"/>
  <c r="L120" i="18" s="1"/>
  <c r="J117" i="18"/>
  <c r="K113" i="18"/>
  <c r="J133" i="17"/>
  <c r="K133" i="17" s="1"/>
  <c r="L133" i="17" s="1"/>
  <c r="M133" i="17" s="1"/>
  <c r="N133" i="17" s="1"/>
  <c r="O133" i="17" s="1"/>
  <c r="P133" i="17" s="1"/>
  <c r="Q133" i="17" s="1"/>
  <c r="R133" i="17" s="1"/>
  <c r="S133" i="17" s="1"/>
  <c r="T133" i="17" s="1"/>
  <c r="U133" i="17" s="1"/>
  <c r="V133" i="17" s="1"/>
  <c r="W133" i="17" s="1"/>
  <c r="X133" i="17" s="1"/>
  <c r="Y133" i="17" s="1"/>
  <c r="Z133" i="17" s="1"/>
  <c r="AA133" i="17" s="1"/>
  <c r="AB133" i="17" s="1"/>
  <c r="I133" i="17"/>
  <c r="G54" i="17"/>
  <c r="J89" i="17"/>
  <c r="K89" i="17" s="1"/>
  <c r="L89" i="17" s="1"/>
  <c r="M89" i="17" s="1"/>
  <c r="N89" i="17" s="1"/>
  <c r="O89" i="17" s="1"/>
  <c r="P89" i="17" s="1"/>
  <c r="Q89" i="17" s="1"/>
  <c r="R89" i="17" s="1"/>
  <c r="S89" i="17" s="1"/>
  <c r="T89" i="17" s="1"/>
  <c r="U89" i="17" s="1"/>
  <c r="V89" i="17" s="1"/>
  <c r="W89" i="17" s="1"/>
  <c r="X89" i="17" s="1"/>
  <c r="Y89" i="17" s="1"/>
  <c r="Z89" i="17" s="1"/>
  <c r="AA89" i="17" s="1"/>
  <c r="AB89" i="17" s="1"/>
  <c r="E50" i="17"/>
  <c r="G50" i="17" s="1"/>
  <c r="G42" i="17"/>
  <c r="I78" i="17"/>
  <c r="K82" i="17"/>
  <c r="K87" i="17" s="1"/>
  <c r="C124" i="17"/>
  <c r="J119" i="17"/>
  <c r="J124" i="17" s="1"/>
  <c r="F20" i="17"/>
  <c r="G20" i="17" s="1"/>
  <c r="F6" i="17" s="1"/>
  <c r="C134" i="17" s="1"/>
  <c r="E26" i="17"/>
  <c r="E55" i="17" s="1"/>
  <c r="L82" i="17"/>
  <c r="L87" i="17" s="1"/>
  <c r="F19" i="17"/>
  <c r="F26" i="17" s="1"/>
  <c r="F55" i="17" s="1"/>
  <c r="N78" i="17"/>
  <c r="J103" i="17"/>
  <c r="E54" i="17"/>
  <c r="G12" i="17" s="1"/>
  <c r="J80" i="17"/>
  <c r="K80" i="17" s="1"/>
  <c r="L80" i="17" s="1"/>
  <c r="M80" i="17" s="1"/>
  <c r="N80" i="17" s="1"/>
  <c r="O80" i="17" s="1"/>
  <c r="P80" i="17" s="1"/>
  <c r="Q80" i="17" s="1"/>
  <c r="R80" i="17" s="1"/>
  <c r="S80" i="17" s="1"/>
  <c r="T80" i="17" s="1"/>
  <c r="U80" i="17" s="1"/>
  <c r="V80" i="17" s="1"/>
  <c r="W80" i="17" s="1"/>
  <c r="X80" i="17" s="1"/>
  <c r="Y80" i="17" s="1"/>
  <c r="Z80" i="17" s="1"/>
  <c r="AA80" i="17" s="1"/>
  <c r="AB80" i="17" s="1"/>
  <c r="I80" i="17"/>
  <c r="D90" i="17"/>
  <c r="I90" i="17" s="1"/>
  <c r="L105" i="17"/>
  <c r="J120" i="17"/>
  <c r="K120" i="17" s="1"/>
  <c r="L120" i="17" s="1"/>
  <c r="I120" i="17"/>
  <c r="I124" i="17" s="1"/>
  <c r="K98" i="17"/>
  <c r="J117" i="17"/>
  <c r="K113" i="17"/>
  <c r="I122" i="17"/>
  <c r="D90" i="16"/>
  <c r="I90" i="16" s="1"/>
  <c r="D94" i="16"/>
  <c r="N105" i="16"/>
  <c r="J88" i="16"/>
  <c r="K88" i="16" s="1"/>
  <c r="L88" i="16" s="1"/>
  <c r="M88" i="16" s="1"/>
  <c r="N88" i="16" s="1"/>
  <c r="O88" i="16" s="1"/>
  <c r="P88" i="16" s="1"/>
  <c r="Q88" i="16" s="1"/>
  <c r="R88" i="16" s="1"/>
  <c r="S88" i="16" s="1"/>
  <c r="T88" i="16" s="1"/>
  <c r="U88" i="16" s="1"/>
  <c r="V88" i="16" s="1"/>
  <c r="W88" i="16" s="1"/>
  <c r="X88" i="16" s="1"/>
  <c r="Y88" i="16" s="1"/>
  <c r="Z88" i="16" s="1"/>
  <c r="AA88" i="16" s="1"/>
  <c r="AB88" i="16" s="1"/>
  <c r="I88" i="16"/>
  <c r="N120" i="16"/>
  <c r="M124" i="16"/>
  <c r="J133" i="16"/>
  <c r="K133" i="16" s="1"/>
  <c r="L133" i="16" s="1"/>
  <c r="M133" i="16" s="1"/>
  <c r="N133" i="16" s="1"/>
  <c r="O133" i="16" s="1"/>
  <c r="P133" i="16" s="1"/>
  <c r="Q133" i="16" s="1"/>
  <c r="R133" i="16" s="1"/>
  <c r="S133" i="16" s="1"/>
  <c r="T133" i="16" s="1"/>
  <c r="U133" i="16" s="1"/>
  <c r="V133" i="16" s="1"/>
  <c r="W133" i="16" s="1"/>
  <c r="X133" i="16" s="1"/>
  <c r="Y133" i="16" s="1"/>
  <c r="Z133" i="16" s="1"/>
  <c r="AA133" i="16" s="1"/>
  <c r="AB133" i="16" s="1"/>
  <c r="I133" i="16"/>
  <c r="G54" i="16"/>
  <c r="L98" i="16"/>
  <c r="J79" i="16"/>
  <c r="I79" i="16"/>
  <c r="J81" i="16"/>
  <c r="K81" i="16" s="1"/>
  <c r="L81" i="16" s="1"/>
  <c r="M81" i="16" s="1"/>
  <c r="N81" i="16" s="1"/>
  <c r="O81" i="16" s="1"/>
  <c r="P81" i="16" s="1"/>
  <c r="Q81" i="16" s="1"/>
  <c r="R81" i="16" s="1"/>
  <c r="S81" i="16" s="1"/>
  <c r="T81" i="16" s="1"/>
  <c r="U81" i="16" s="1"/>
  <c r="V81" i="16" s="1"/>
  <c r="W81" i="16" s="1"/>
  <c r="X81" i="16" s="1"/>
  <c r="Y81" i="16" s="1"/>
  <c r="Z81" i="16" s="1"/>
  <c r="AA81" i="16" s="1"/>
  <c r="AB81" i="16" s="1"/>
  <c r="I81" i="16"/>
  <c r="L124" i="16"/>
  <c r="E55" i="16"/>
  <c r="I82" i="16"/>
  <c r="I87" i="16" s="1"/>
  <c r="I94" i="16" s="1"/>
  <c r="L106" i="16"/>
  <c r="L78" i="16"/>
  <c r="E54" i="16"/>
  <c r="G11" i="16" s="1"/>
  <c r="G34" i="16"/>
  <c r="G42" i="16"/>
  <c r="J117" i="16"/>
  <c r="K113" i="16"/>
  <c r="F20" i="16"/>
  <c r="J103" i="16"/>
  <c r="I119" i="16"/>
  <c r="I122" i="16"/>
  <c r="J119" i="16"/>
  <c r="J124" i="16" s="1"/>
  <c r="L79" i="15"/>
  <c r="M79" i="15" s="1"/>
  <c r="N79" i="15" s="1"/>
  <c r="O79" i="15" s="1"/>
  <c r="P79" i="15" s="1"/>
  <c r="Q79" i="15" s="1"/>
  <c r="R79" i="15" s="1"/>
  <c r="S79" i="15" s="1"/>
  <c r="T79" i="15" s="1"/>
  <c r="U79" i="15" s="1"/>
  <c r="V79" i="15" s="1"/>
  <c r="W79" i="15" s="1"/>
  <c r="X79" i="15" s="1"/>
  <c r="Y79" i="15" s="1"/>
  <c r="Z79" i="15" s="1"/>
  <c r="AA79" i="15" s="1"/>
  <c r="AB79" i="15" s="1"/>
  <c r="M82" i="15"/>
  <c r="M87" i="15" s="1"/>
  <c r="K117" i="15"/>
  <c r="L113" i="15"/>
  <c r="K103" i="15"/>
  <c r="J120" i="15"/>
  <c r="K120" i="15" s="1"/>
  <c r="L120" i="15" s="1"/>
  <c r="I120" i="15"/>
  <c r="J82" i="15"/>
  <c r="J87" i="15" s="1"/>
  <c r="G20" i="15"/>
  <c r="F6" i="15" s="1"/>
  <c r="C134" i="15" s="1"/>
  <c r="D90" i="15"/>
  <c r="I90" i="15" s="1"/>
  <c r="M98" i="15"/>
  <c r="L103" i="15"/>
  <c r="J133" i="15"/>
  <c r="K133" i="15" s="1"/>
  <c r="L133" i="15" s="1"/>
  <c r="M133" i="15" s="1"/>
  <c r="N133" i="15" s="1"/>
  <c r="O133" i="15" s="1"/>
  <c r="P133" i="15" s="1"/>
  <c r="Q133" i="15" s="1"/>
  <c r="R133" i="15" s="1"/>
  <c r="S133" i="15" s="1"/>
  <c r="T133" i="15" s="1"/>
  <c r="U133" i="15" s="1"/>
  <c r="V133" i="15" s="1"/>
  <c r="W133" i="15" s="1"/>
  <c r="X133" i="15" s="1"/>
  <c r="Y133" i="15" s="1"/>
  <c r="Z133" i="15" s="1"/>
  <c r="AA133" i="15" s="1"/>
  <c r="AB133" i="15" s="1"/>
  <c r="I133" i="15"/>
  <c r="K105" i="15"/>
  <c r="L82" i="15"/>
  <c r="L87" i="15" s="1"/>
  <c r="I88" i="15"/>
  <c r="F19" i="15"/>
  <c r="N78" i="15"/>
  <c r="C124" i="15"/>
  <c r="J124" i="15"/>
  <c r="I89" i="15"/>
  <c r="E55" i="15"/>
  <c r="G19" i="15"/>
  <c r="G26" i="15" s="1"/>
  <c r="E54" i="15"/>
  <c r="J80" i="15"/>
  <c r="K80" i="15" s="1"/>
  <c r="L80" i="15" s="1"/>
  <c r="M80" i="15" s="1"/>
  <c r="N80" i="15" s="1"/>
  <c r="O80" i="15" s="1"/>
  <c r="P80" i="15" s="1"/>
  <c r="Q80" i="15" s="1"/>
  <c r="R80" i="15" s="1"/>
  <c r="S80" i="15" s="1"/>
  <c r="T80" i="15" s="1"/>
  <c r="U80" i="15" s="1"/>
  <c r="V80" i="15" s="1"/>
  <c r="W80" i="15" s="1"/>
  <c r="X80" i="15" s="1"/>
  <c r="Y80" i="15" s="1"/>
  <c r="Z80" i="15" s="1"/>
  <c r="AA80" i="15" s="1"/>
  <c r="AB80" i="15" s="1"/>
  <c r="I80" i="15"/>
  <c r="I82" i="15" s="1"/>
  <c r="I87" i="15" s="1"/>
  <c r="I94" i="15" s="1"/>
  <c r="I119" i="15"/>
  <c r="F20" i="15"/>
  <c r="G42" i="15"/>
  <c r="G54" i="15" s="1"/>
  <c r="M124" i="37" l="1"/>
  <c r="N120" i="37"/>
  <c r="J82" i="37"/>
  <c r="J87" i="37" s="1"/>
  <c r="K78" i="37"/>
  <c r="O103" i="37"/>
  <c r="P98" i="37"/>
  <c r="N105" i="37"/>
  <c r="D90" i="37"/>
  <c r="I90" i="37" s="1"/>
  <c r="I94" i="37" s="1"/>
  <c r="K117" i="37"/>
  <c r="L113" i="37"/>
  <c r="F26" i="37"/>
  <c r="F55" i="37" s="1"/>
  <c r="G19" i="37"/>
  <c r="G26" i="37" s="1"/>
  <c r="G55" i="37" s="1"/>
  <c r="I134" i="37"/>
  <c r="P134" i="37" s="1"/>
  <c r="J134" i="37"/>
  <c r="K134" i="37" s="1"/>
  <c r="E55" i="37"/>
  <c r="J134" i="31"/>
  <c r="K134" i="31" s="1"/>
  <c r="I134" i="31"/>
  <c r="P134" i="31" s="1"/>
  <c r="N117" i="34"/>
  <c r="O113" i="34"/>
  <c r="L113" i="32"/>
  <c r="K117" i="32"/>
  <c r="L105" i="32"/>
  <c r="J124" i="32"/>
  <c r="J90" i="32"/>
  <c r="J94" i="32" s="1"/>
  <c r="M120" i="36"/>
  <c r="L124" i="36"/>
  <c r="J134" i="28"/>
  <c r="K134" i="28" s="1"/>
  <c r="I134" i="28"/>
  <c r="P134" i="28" s="1"/>
  <c r="J89" i="28"/>
  <c r="K89" i="28" s="1"/>
  <c r="L89" i="28" s="1"/>
  <c r="M89" i="28" s="1"/>
  <c r="N89" i="28" s="1"/>
  <c r="O89" i="28" s="1"/>
  <c r="P89" i="28" s="1"/>
  <c r="Q89" i="28" s="1"/>
  <c r="R89" i="28" s="1"/>
  <c r="S89" i="28" s="1"/>
  <c r="T89" i="28" s="1"/>
  <c r="U89" i="28" s="1"/>
  <c r="V89" i="28" s="1"/>
  <c r="W89" i="28" s="1"/>
  <c r="X89" i="28" s="1"/>
  <c r="Y89" i="28" s="1"/>
  <c r="Z89" i="28" s="1"/>
  <c r="AA89" i="28" s="1"/>
  <c r="AB89" i="28" s="1"/>
  <c r="I89" i="28"/>
  <c r="I89" i="29"/>
  <c r="J89" i="29"/>
  <c r="K89" i="29" s="1"/>
  <c r="L89" i="29" s="1"/>
  <c r="M89" i="29" s="1"/>
  <c r="N89" i="29" s="1"/>
  <c r="O89" i="29" s="1"/>
  <c r="P89" i="29" s="1"/>
  <c r="Q89" i="29" s="1"/>
  <c r="R89" i="29" s="1"/>
  <c r="S89" i="29" s="1"/>
  <c r="T89" i="29" s="1"/>
  <c r="U89" i="29" s="1"/>
  <c r="V89" i="29" s="1"/>
  <c r="W89" i="29" s="1"/>
  <c r="X89" i="29" s="1"/>
  <c r="Y89" i="29" s="1"/>
  <c r="Z89" i="29" s="1"/>
  <c r="AA89" i="29" s="1"/>
  <c r="AB89" i="29" s="1"/>
  <c r="J90" i="27"/>
  <c r="J94" i="27"/>
  <c r="L98" i="27"/>
  <c r="K103" i="27"/>
  <c r="D90" i="26"/>
  <c r="I90" i="26" s="1"/>
  <c r="I134" i="25"/>
  <c r="P134" i="25" s="1"/>
  <c r="J134" i="25"/>
  <c r="K134" i="25" s="1"/>
  <c r="L113" i="33"/>
  <c r="K117" i="33"/>
  <c r="G12" i="32"/>
  <c r="G11" i="32"/>
  <c r="E55" i="32"/>
  <c r="M113" i="30"/>
  <c r="L117" i="30"/>
  <c r="M90" i="27"/>
  <c r="M94" i="27"/>
  <c r="N78" i="25"/>
  <c r="M98" i="35"/>
  <c r="L103" i="35"/>
  <c r="D90" i="31"/>
  <c r="I90" i="31" s="1"/>
  <c r="D94" i="31"/>
  <c r="K119" i="34"/>
  <c r="K124" i="34" s="1"/>
  <c r="I124" i="34"/>
  <c r="J82" i="35"/>
  <c r="J87" i="35" s="1"/>
  <c r="E55" i="36"/>
  <c r="L105" i="33"/>
  <c r="F55" i="32"/>
  <c r="J124" i="34"/>
  <c r="M103" i="31"/>
  <c r="N98" i="31"/>
  <c r="M120" i="31"/>
  <c r="L124" i="31"/>
  <c r="M105" i="31"/>
  <c r="K117" i="31"/>
  <c r="L113" i="31"/>
  <c r="N124" i="30"/>
  <c r="O120" i="30"/>
  <c r="L105" i="30"/>
  <c r="P120" i="28"/>
  <c r="L124" i="29"/>
  <c r="M120" i="29"/>
  <c r="G26" i="28"/>
  <c r="G55" i="28" s="1"/>
  <c r="J134" i="27"/>
  <c r="K134" i="27" s="1"/>
  <c r="I134" i="27"/>
  <c r="P134" i="27" s="1"/>
  <c r="O78" i="27"/>
  <c r="N82" i="27"/>
  <c r="N87" i="27" s="1"/>
  <c r="M98" i="25"/>
  <c r="L103" i="25"/>
  <c r="K90" i="27"/>
  <c r="K94" i="27" s="1"/>
  <c r="G26" i="36"/>
  <c r="G55" i="36" s="1"/>
  <c r="L105" i="35"/>
  <c r="K117" i="35"/>
  <c r="L114" i="35"/>
  <c r="E54" i="35"/>
  <c r="I94" i="34"/>
  <c r="I89" i="34"/>
  <c r="J89" i="34"/>
  <c r="K89" i="34" s="1"/>
  <c r="L89" i="34" s="1"/>
  <c r="M89" i="34" s="1"/>
  <c r="N89" i="34" s="1"/>
  <c r="O89" i="34" s="1"/>
  <c r="P89" i="34" s="1"/>
  <c r="Q89" i="34" s="1"/>
  <c r="R89" i="34" s="1"/>
  <c r="S89" i="34" s="1"/>
  <c r="T89" i="34" s="1"/>
  <c r="U89" i="34" s="1"/>
  <c r="V89" i="34" s="1"/>
  <c r="W89" i="34" s="1"/>
  <c r="X89" i="34" s="1"/>
  <c r="Y89" i="34" s="1"/>
  <c r="Z89" i="34" s="1"/>
  <c r="AA89" i="34" s="1"/>
  <c r="AB89" i="34" s="1"/>
  <c r="L124" i="33"/>
  <c r="M120" i="33"/>
  <c r="G19" i="32"/>
  <c r="G26" i="32" s="1"/>
  <c r="G55" i="32" s="1"/>
  <c r="N98" i="32"/>
  <c r="M103" i="32"/>
  <c r="D90" i="29"/>
  <c r="I90" i="29" s="1"/>
  <c r="O113" i="29"/>
  <c r="N117" i="29"/>
  <c r="J82" i="30"/>
  <c r="J87" i="30" s="1"/>
  <c r="K78" i="30"/>
  <c r="D90" i="27"/>
  <c r="I90" i="27" s="1"/>
  <c r="I94" i="27" s="1"/>
  <c r="M124" i="27"/>
  <c r="N120" i="27"/>
  <c r="M124" i="26"/>
  <c r="N120" i="26"/>
  <c r="L134" i="26"/>
  <c r="M134" i="26" s="1"/>
  <c r="Q134" i="26"/>
  <c r="R134" i="26"/>
  <c r="I82" i="26"/>
  <c r="I87" i="26" s="1"/>
  <c r="I94" i="26" s="1"/>
  <c r="C109" i="25"/>
  <c r="C136" i="25"/>
  <c r="L90" i="27"/>
  <c r="O105" i="36"/>
  <c r="J124" i="35"/>
  <c r="D90" i="35"/>
  <c r="I90" i="35" s="1"/>
  <c r="I94" i="35" s="1"/>
  <c r="D94" i="35"/>
  <c r="D94" i="34"/>
  <c r="D90" i="34"/>
  <c r="I90" i="34" s="1"/>
  <c r="N78" i="31"/>
  <c r="K80" i="31"/>
  <c r="J82" i="31"/>
  <c r="J87" i="31" s="1"/>
  <c r="R134" i="32"/>
  <c r="Q134" i="32"/>
  <c r="L134" i="32"/>
  <c r="M134" i="32" s="1"/>
  <c r="L134" i="33"/>
  <c r="M134" i="33" s="1"/>
  <c r="R134" i="33"/>
  <c r="Q134" i="33"/>
  <c r="D90" i="33"/>
  <c r="I90" i="33" s="1"/>
  <c r="F26" i="31"/>
  <c r="F55" i="31" s="1"/>
  <c r="J124" i="29"/>
  <c r="K103" i="28"/>
  <c r="L98" i="28"/>
  <c r="D90" i="30"/>
  <c r="I90" i="30" s="1"/>
  <c r="Q105" i="28"/>
  <c r="L105" i="26"/>
  <c r="K120" i="25"/>
  <c r="L120" i="25" s="1"/>
  <c r="J124" i="25"/>
  <c r="E55" i="25"/>
  <c r="G12" i="25"/>
  <c r="G11" i="25"/>
  <c r="K82" i="26"/>
  <c r="K87" i="26" s="1"/>
  <c r="L78" i="26"/>
  <c r="L94" i="27"/>
  <c r="D94" i="36"/>
  <c r="D90" i="36"/>
  <c r="I90" i="36" s="1"/>
  <c r="I94" i="36" s="1"/>
  <c r="N78" i="36"/>
  <c r="M82" i="36"/>
  <c r="M87" i="36" s="1"/>
  <c r="L124" i="34"/>
  <c r="M120" i="34"/>
  <c r="I124" i="33"/>
  <c r="K119" i="33"/>
  <c r="K124" i="33" s="1"/>
  <c r="J124" i="33"/>
  <c r="K103" i="33"/>
  <c r="L98" i="33"/>
  <c r="L105" i="34"/>
  <c r="L107" i="36"/>
  <c r="I134" i="34"/>
  <c r="P134" i="34" s="1"/>
  <c r="J134" i="34"/>
  <c r="K134" i="34" s="1"/>
  <c r="K82" i="35"/>
  <c r="K87" i="35" s="1"/>
  <c r="L78" i="35"/>
  <c r="M98" i="36"/>
  <c r="L103" i="36"/>
  <c r="M120" i="35"/>
  <c r="L124" i="35"/>
  <c r="I134" i="36"/>
  <c r="P134" i="36" s="1"/>
  <c r="J134" i="36"/>
  <c r="K134" i="36" s="1"/>
  <c r="J90" i="36"/>
  <c r="J94" i="36" s="1"/>
  <c r="N113" i="35"/>
  <c r="L90" i="36"/>
  <c r="L94" i="36" s="1"/>
  <c r="G19" i="34"/>
  <c r="G26" i="34" s="1"/>
  <c r="G55" i="34" s="1"/>
  <c r="K124" i="35"/>
  <c r="I134" i="35"/>
  <c r="P134" i="35" s="1"/>
  <c r="J134" i="35"/>
  <c r="K134" i="35" s="1"/>
  <c r="I94" i="31"/>
  <c r="M103" i="34"/>
  <c r="N98" i="34"/>
  <c r="E55" i="31"/>
  <c r="K82" i="29"/>
  <c r="K87" i="29" s="1"/>
  <c r="L78" i="29"/>
  <c r="R134" i="30"/>
  <c r="Q134" i="30"/>
  <c r="L134" i="30"/>
  <c r="M134" i="30" s="1"/>
  <c r="J82" i="28"/>
  <c r="J87" i="28" s="1"/>
  <c r="K78" i="28"/>
  <c r="I82" i="30"/>
  <c r="I87" i="30" s="1"/>
  <c r="I124" i="25"/>
  <c r="K119" i="25"/>
  <c r="K124" i="25" s="1"/>
  <c r="G12" i="28"/>
  <c r="K117" i="25"/>
  <c r="L113" i="25"/>
  <c r="G55" i="26"/>
  <c r="L103" i="26"/>
  <c r="M98" i="26"/>
  <c r="K103" i="34"/>
  <c r="M120" i="32"/>
  <c r="L124" i="32"/>
  <c r="I82" i="33"/>
  <c r="I87" i="33" s="1"/>
  <c r="L98" i="30"/>
  <c r="K103" i="30"/>
  <c r="L103" i="34"/>
  <c r="D94" i="32"/>
  <c r="K103" i="29"/>
  <c r="L98" i="29"/>
  <c r="G20" i="29"/>
  <c r="M105" i="29"/>
  <c r="J94" i="29"/>
  <c r="J90" i="29"/>
  <c r="G11" i="29"/>
  <c r="N121" i="28"/>
  <c r="M124" i="28"/>
  <c r="L117" i="26"/>
  <c r="M113" i="26"/>
  <c r="K117" i="36"/>
  <c r="L113" i="36"/>
  <c r="K94" i="36"/>
  <c r="K90" i="36"/>
  <c r="E54" i="34"/>
  <c r="J82" i="34"/>
  <c r="J87" i="34" s="1"/>
  <c r="K78" i="34"/>
  <c r="K78" i="33"/>
  <c r="J82" i="33"/>
  <c r="J87" i="33" s="1"/>
  <c r="K124" i="32"/>
  <c r="K82" i="32"/>
  <c r="K87" i="32" s="1"/>
  <c r="L78" i="32"/>
  <c r="L117" i="28"/>
  <c r="M113" i="28"/>
  <c r="E55" i="29"/>
  <c r="G11" i="28"/>
  <c r="K124" i="28"/>
  <c r="K117" i="27"/>
  <c r="L113" i="27"/>
  <c r="D90" i="28"/>
  <c r="I90" i="28" s="1"/>
  <c r="I94" i="28" s="1"/>
  <c r="G26" i="25"/>
  <c r="G55" i="25" s="1"/>
  <c r="I124" i="27"/>
  <c r="K119" i="27"/>
  <c r="K124" i="27" s="1"/>
  <c r="P105" i="27"/>
  <c r="N105" i="25"/>
  <c r="L79" i="25"/>
  <c r="K82" i="25"/>
  <c r="K87" i="25" s="1"/>
  <c r="J82" i="26"/>
  <c r="J87" i="26" s="1"/>
  <c r="F6" i="22"/>
  <c r="C134" i="22" s="1"/>
  <c r="G26" i="22"/>
  <c r="G55" i="22" s="1"/>
  <c r="G55" i="19"/>
  <c r="G55" i="23"/>
  <c r="D90" i="21"/>
  <c r="I90" i="21" s="1"/>
  <c r="J82" i="20"/>
  <c r="J87" i="20" s="1"/>
  <c r="K78" i="20"/>
  <c r="C136" i="19"/>
  <c r="C109" i="19"/>
  <c r="K78" i="24"/>
  <c r="J82" i="24"/>
  <c r="J87" i="24" s="1"/>
  <c r="D90" i="23"/>
  <c r="I90" i="23" s="1"/>
  <c r="I94" i="23" s="1"/>
  <c r="K103" i="21"/>
  <c r="L98" i="21"/>
  <c r="O105" i="22"/>
  <c r="N105" i="19"/>
  <c r="D90" i="20"/>
  <c r="I90" i="20" s="1"/>
  <c r="I94" i="20" s="1"/>
  <c r="M124" i="20"/>
  <c r="N120" i="20"/>
  <c r="D90" i="24"/>
  <c r="I90" i="24" s="1"/>
  <c r="I94" i="24" s="1"/>
  <c r="M113" i="21"/>
  <c r="L117" i="21"/>
  <c r="L134" i="19"/>
  <c r="M134" i="19" s="1"/>
  <c r="R134" i="19"/>
  <c r="Q134" i="19"/>
  <c r="K119" i="19"/>
  <c r="K124" i="19" s="1"/>
  <c r="I124" i="19"/>
  <c r="L105" i="24"/>
  <c r="P105" i="21"/>
  <c r="J134" i="20"/>
  <c r="K134" i="20" s="1"/>
  <c r="I134" i="20"/>
  <c r="P134" i="20" s="1"/>
  <c r="J124" i="19"/>
  <c r="M98" i="19"/>
  <c r="L103" i="19"/>
  <c r="N120" i="19"/>
  <c r="M124" i="19"/>
  <c r="L117" i="19"/>
  <c r="M113" i="19"/>
  <c r="D90" i="22"/>
  <c r="I90" i="22" s="1"/>
  <c r="L117" i="24"/>
  <c r="M113" i="24"/>
  <c r="Q134" i="24"/>
  <c r="R134" i="24"/>
  <c r="L134" i="24"/>
  <c r="M134" i="24" s="1"/>
  <c r="I134" i="23"/>
  <c r="P134" i="23" s="1"/>
  <c r="J134" i="23"/>
  <c r="K134" i="23" s="1"/>
  <c r="L107" i="23"/>
  <c r="K117" i="24"/>
  <c r="N120" i="23"/>
  <c r="M124" i="23"/>
  <c r="G19" i="21"/>
  <c r="G26" i="21" s="1"/>
  <c r="G55" i="21" s="1"/>
  <c r="M124" i="21"/>
  <c r="N120" i="21"/>
  <c r="I124" i="22"/>
  <c r="K119" i="22"/>
  <c r="K124" i="22" s="1"/>
  <c r="L113" i="20"/>
  <c r="K117" i="20"/>
  <c r="K78" i="23"/>
  <c r="J82" i="23"/>
  <c r="J87" i="23" s="1"/>
  <c r="N124" i="24"/>
  <c r="O120" i="24"/>
  <c r="M98" i="24"/>
  <c r="L103" i="24"/>
  <c r="I124" i="23"/>
  <c r="K119" i="23"/>
  <c r="K124" i="23" s="1"/>
  <c r="G55" i="24"/>
  <c r="O113" i="23"/>
  <c r="N117" i="23"/>
  <c r="M124" i="22"/>
  <c r="N120" i="22"/>
  <c r="I94" i="22"/>
  <c r="I124" i="21"/>
  <c r="K119" i="21"/>
  <c r="K124" i="21" s="1"/>
  <c r="M106" i="22"/>
  <c r="I82" i="21"/>
  <c r="I87" i="21" s="1"/>
  <c r="I94" i="21" s="1"/>
  <c r="L105" i="20"/>
  <c r="L124" i="19"/>
  <c r="J82" i="19"/>
  <c r="J87" i="19" s="1"/>
  <c r="K78" i="19"/>
  <c r="K103" i="20"/>
  <c r="L98" i="20"/>
  <c r="F26" i="23"/>
  <c r="F55" i="23" s="1"/>
  <c r="N105" i="23"/>
  <c r="K117" i="22"/>
  <c r="L113" i="22"/>
  <c r="J124" i="21"/>
  <c r="L103" i="23"/>
  <c r="M98" i="23"/>
  <c r="K78" i="22"/>
  <c r="J82" i="22"/>
  <c r="J87" i="22" s="1"/>
  <c r="K103" i="22"/>
  <c r="L98" i="22"/>
  <c r="F26" i="22"/>
  <c r="F55" i="22" s="1"/>
  <c r="K78" i="21"/>
  <c r="J82" i="21"/>
  <c r="J87" i="21" s="1"/>
  <c r="L134" i="21"/>
  <c r="M134" i="21" s="1"/>
  <c r="R134" i="21"/>
  <c r="Q134" i="21"/>
  <c r="G20" i="18"/>
  <c r="M103" i="18"/>
  <c r="N98" i="18"/>
  <c r="I82" i="18"/>
  <c r="I87" i="18" s="1"/>
  <c r="I94" i="18" s="1"/>
  <c r="G12" i="18"/>
  <c r="G11" i="18"/>
  <c r="N105" i="18"/>
  <c r="L113" i="18"/>
  <c r="K117" i="18"/>
  <c r="E55" i="18"/>
  <c r="J82" i="18"/>
  <c r="J87" i="18" s="1"/>
  <c r="K78" i="18"/>
  <c r="M120" i="18"/>
  <c r="L124" i="18"/>
  <c r="D90" i="18"/>
  <c r="I90" i="18" s="1"/>
  <c r="D94" i="18"/>
  <c r="I134" i="17"/>
  <c r="P134" i="17" s="1"/>
  <c r="J134" i="17"/>
  <c r="K134" i="17" s="1"/>
  <c r="M105" i="17"/>
  <c r="K117" i="17"/>
  <c r="L113" i="17"/>
  <c r="L90" i="17"/>
  <c r="L94" i="17"/>
  <c r="I82" i="17"/>
  <c r="I87" i="17" s="1"/>
  <c r="I94" i="17" s="1"/>
  <c r="L98" i="17"/>
  <c r="K103" i="17"/>
  <c r="K90" i="17"/>
  <c r="K94" i="17"/>
  <c r="D94" i="17"/>
  <c r="G19" i="17"/>
  <c r="G26" i="17" s="1"/>
  <c r="G55" i="17" s="1"/>
  <c r="G11" i="17"/>
  <c r="M82" i="17"/>
  <c r="M87" i="17" s="1"/>
  <c r="M120" i="17"/>
  <c r="L124" i="17"/>
  <c r="J82" i="17"/>
  <c r="J87" i="17" s="1"/>
  <c r="K119" i="17"/>
  <c r="K124" i="17" s="1"/>
  <c r="N82" i="17"/>
  <c r="N87" i="17" s="1"/>
  <c r="O78" i="17"/>
  <c r="M98" i="16"/>
  <c r="L103" i="16"/>
  <c r="O105" i="16"/>
  <c r="I124" i="16"/>
  <c r="K119" i="16"/>
  <c r="K124" i="16" s="1"/>
  <c r="M78" i="16"/>
  <c r="C136" i="16"/>
  <c r="C109" i="16"/>
  <c r="G20" i="16"/>
  <c r="F26" i="16"/>
  <c r="F55" i="16" s="1"/>
  <c r="M106" i="16"/>
  <c r="K117" i="16"/>
  <c r="L113" i="16"/>
  <c r="G12" i="16"/>
  <c r="K79" i="16"/>
  <c r="J82" i="16"/>
  <c r="J87" i="16" s="1"/>
  <c r="O120" i="16"/>
  <c r="N124" i="16"/>
  <c r="M103" i="15"/>
  <c r="N98" i="15"/>
  <c r="D94" i="15"/>
  <c r="G55" i="15"/>
  <c r="L117" i="15"/>
  <c r="M113" i="15"/>
  <c r="L94" i="15"/>
  <c r="L90" i="15"/>
  <c r="I134" i="15"/>
  <c r="P134" i="15" s="1"/>
  <c r="J134" i="15"/>
  <c r="K134" i="15" s="1"/>
  <c r="M90" i="15"/>
  <c r="M94" i="15" s="1"/>
  <c r="I124" i="15"/>
  <c r="K119" i="15"/>
  <c r="K124" i="15" s="1"/>
  <c r="L105" i="15"/>
  <c r="J90" i="15"/>
  <c r="J94" i="15"/>
  <c r="N82" i="15"/>
  <c r="N87" i="15" s="1"/>
  <c r="O78" i="15"/>
  <c r="L124" i="15"/>
  <c r="M120" i="15"/>
  <c r="G11" i="15"/>
  <c r="G12" i="15"/>
  <c r="F26" i="15"/>
  <c r="F55" i="15" s="1"/>
  <c r="K82" i="15"/>
  <c r="K87" i="15" s="1"/>
  <c r="P103" i="37" l="1"/>
  <c r="Q98" i="37"/>
  <c r="L78" i="37"/>
  <c r="K82" i="37"/>
  <c r="K87" i="37" s="1"/>
  <c r="Q134" i="37"/>
  <c r="R134" i="37"/>
  <c r="L134" i="37"/>
  <c r="M134" i="37" s="1"/>
  <c r="J90" i="37"/>
  <c r="J94" i="37"/>
  <c r="D94" i="37"/>
  <c r="O120" i="37"/>
  <c r="N124" i="37"/>
  <c r="O105" i="37"/>
  <c r="L117" i="37"/>
  <c r="M113" i="37"/>
  <c r="J90" i="33"/>
  <c r="J94" i="33" s="1"/>
  <c r="F6" i="29"/>
  <c r="C134" i="29" s="1"/>
  <c r="G26" i="29"/>
  <c r="G55" i="29" s="1"/>
  <c r="I94" i="33"/>
  <c r="L124" i="25"/>
  <c r="M120" i="25"/>
  <c r="P105" i="36"/>
  <c r="X134" i="26"/>
  <c r="W134" i="26"/>
  <c r="K82" i="30"/>
  <c r="K87" i="30" s="1"/>
  <c r="L78" i="30"/>
  <c r="N103" i="32"/>
  <c r="O98" i="32"/>
  <c r="M114" i="35"/>
  <c r="L117" i="35"/>
  <c r="N90" i="27"/>
  <c r="N94" i="27"/>
  <c r="Q120" i="28"/>
  <c r="N105" i="31"/>
  <c r="M98" i="27"/>
  <c r="L103" i="27"/>
  <c r="R134" i="28"/>
  <c r="Q134" i="28"/>
  <c r="L134" i="28"/>
  <c r="M134" i="28" s="1"/>
  <c r="M113" i="25"/>
  <c r="L117" i="25"/>
  <c r="K82" i="28"/>
  <c r="K87" i="28" s="1"/>
  <c r="L78" i="28"/>
  <c r="N103" i="34"/>
  <c r="O98" i="34"/>
  <c r="C136" i="36"/>
  <c r="C109" i="36"/>
  <c r="K82" i="33"/>
  <c r="K87" i="33" s="1"/>
  <c r="L78" i="33"/>
  <c r="M98" i="29"/>
  <c r="L103" i="29"/>
  <c r="J94" i="28"/>
  <c r="J90" i="28"/>
  <c r="M107" i="36"/>
  <c r="M105" i="26"/>
  <c r="T134" i="33"/>
  <c r="S134" i="33"/>
  <c r="N134" i="33"/>
  <c r="O134" i="33" s="1"/>
  <c r="S134" i="26"/>
  <c r="T134" i="26"/>
  <c r="N134" i="26"/>
  <c r="O134" i="26" s="1"/>
  <c r="J90" i="30"/>
  <c r="J94" i="30"/>
  <c r="O82" i="27"/>
  <c r="O87" i="27" s="1"/>
  <c r="P78" i="27"/>
  <c r="M105" i="33"/>
  <c r="C109" i="31"/>
  <c r="C136" i="31"/>
  <c r="L117" i="32"/>
  <c r="M113" i="32"/>
  <c r="M78" i="32"/>
  <c r="L82" i="32"/>
  <c r="L87" i="32" s="1"/>
  <c r="J90" i="34"/>
  <c r="J94" i="34" s="1"/>
  <c r="N98" i="26"/>
  <c r="M103" i="26"/>
  <c r="L82" i="29"/>
  <c r="L87" i="29" s="1"/>
  <c r="M78" i="29"/>
  <c r="O105" i="25"/>
  <c r="M113" i="27"/>
  <c r="L117" i="27"/>
  <c r="K90" i="32"/>
  <c r="K94" i="32"/>
  <c r="G12" i="34"/>
  <c r="G11" i="34"/>
  <c r="K90" i="29"/>
  <c r="K94" i="29" s="1"/>
  <c r="K90" i="35"/>
  <c r="K94" i="35"/>
  <c r="L80" i="31"/>
  <c r="K82" i="31"/>
  <c r="K87" i="31" s="1"/>
  <c r="N120" i="32"/>
  <c r="M124" i="32"/>
  <c r="N134" i="30"/>
  <c r="O134" i="30" s="1"/>
  <c r="T134" i="30"/>
  <c r="S134" i="30"/>
  <c r="L82" i="26"/>
  <c r="L87" i="26" s="1"/>
  <c r="M78" i="26"/>
  <c r="T134" i="32"/>
  <c r="S134" i="32"/>
  <c r="N134" i="32"/>
  <c r="O134" i="32" s="1"/>
  <c r="C109" i="34"/>
  <c r="C136" i="34"/>
  <c r="O120" i="26"/>
  <c r="N124" i="26"/>
  <c r="N120" i="33"/>
  <c r="M124" i="33"/>
  <c r="M105" i="35"/>
  <c r="L117" i="33"/>
  <c r="M113" i="33"/>
  <c r="N120" i="36"/>
  <c r="M124" i="36"/>
  <c r="O117" i="34"/>
  <c r="P113" i="34"/>
  <c r="J90" i="26"/>
  <c r="J94" i="26" s="1"/>
  <c r="L117" i="36"/>
  <c r="M113" i="36"/>
  <c r="O121" i="28"/>
  <c r="N124" i="28"/>
  <c r="N120" i="35"/>
  <c r="M124" i="35"/>
  <c r="K90" i="25"/>
  <c r="K94" i="25" s="1"/>
  <c r="M117" i="28"/>
  <c r="N113" i="28"/>
  <c r="C136" i="32"/>
  <c r="C109" i="32"/>
  <c r="E55" i="34"/>
  <c r="W134" i="30"/>
  <c r="X134" i="30"/>
  <c r="O113" i="35"/>
  <c r="N120" i="34"/>
  <c r="M124" i="34"/>
  <c r="K90" i="26"/>
  <c r="K94" i="26" s="1"/>
  <c r="R105" i="28"/>
  <c r="W134" i="32"/>
  <c r="X134" i="32"/>
  <c r="C136" i="35"/>
  <c r="C109" i="35"/>
  <c r="O117" i="29"/>
  <c r="P113" i="29"/>
  <c r="R134" i="27"/>
  <c r="Q134" i="27"/>
  <c r="L134" i="27"/>
  <c r="M134" i="27" s="1"/>
  <c r="M105" i="30"/>
  <c r="M124" i="31"/>
  <c r="N120" i="31"/>
  <c r="L134" i="25"/>
  <c r="M134" i="25" s="1"/>
  <c r="Q134" i="25"/>
  <c r="R134" i="25"/>
  <c r="L103" i="33"/>
  <c r="M98" i="33"/>
  <c r="M79" i="25"/>
  <c r="L82" i="25"/>
  <c r="L87" i="25" s="1"/>
  <c r="D94" i="28"/>
  <c r="K82" i="34"/>
  <c r="K87" i="34" s="1"/>
  <c r="L78" i="34"/>
  <c r="M117" i="26"/>
  <c r="N113" i="26"/>
  <c r="Q134" i="35"/>
  <c r="R134" i="35"/>
  <c r="L134" i="35"/>
  <c r="M134" i="35" s="1"/>
  <c r="M103" i="36"/>
  <c r="N98" i="36"/>
  <c r="M105" i="34"/>
  <c r="J136" i="25"/>
  <c r="K136" i="25" s="1"/>
  <c r="L136" i="25" s="1"/>
  <c r="M136" i="25" s="1"/>
  <c r="N136" i="25" s="1"/>
  <c r="O136" i="25" s="1"/>
  <c r="P136" i="25" s="1"/>
  <c r="Q136" i="25" s="1"/>
  <c r="R136" i="25" s="1"/>
  <c r="S136" i="25" s="1"/>
  <c r="T136" i="25" s="1"/>
  <c r="U136" i="25" s="1"/>
  <c r="V136" i="25" s="1"/>
  <c r="W136" i="25" s="1"/>
  <c r="X136" i="25" s="1"/>
  <c r="Y136" i="25" s="1"/>
  <c r="Z136" i="25" s="1"/>
  <c r="AA136" i="25" s="1"/>
  <c r="AB136" i="25" s="1"/>
  <c r="I136" i="25"/>
  <c r="N124" i="27"/>
  <c r="O120" i="27"/>
  <c r="D94" i="29"/>
  <c r="O124" i="30"/>
  <c r="P120" i="30"/>
  <c r="N103" i="31"/>
  <c r="O98" i="31"/>
  <c r="N98" i="35"/>
  <c r="M103" i="35"/>
  <c r="M117" i="30"/>
  <c r="N113" i="30"/>
  <c r="I94" i="29"/>
  <c r="L82" i="35"/>
  <c r="L87" i="35" s="1"/>
  <c r="M78" i="35"/>
  <c r="M90" i="36"/>
  <c r="M94" i="36"/>
  <c r="D94" i="30"/>
  <c r="D94" i="33"/>
  <c r="J90" i="31"/>
  <c r="J94" i="31" s="1"/>
  <c r="J109" i="25"/>
  <c r="C111" i="25"/>
  <c r="C125" i="25" s="1"/>
  <c r="C127" i="25" s="1"/>
  <c r="I109" i="25"/>
  <c r="I111" i="25" s="1"/>
  <c r="I125" i="25" s="1"/>
  <c r="I127" i="25" s="1"/>
  <c r="D94" i="26"/>
  <c r="Q134" i="31"/>
  <c r="R134" i="31"/>
  <c r="L134" i="31"/>
  <c r="M134" i="31" s="1"/>
  <c r="M124" i="29"/>
  <c r="N120" i="29"/>
  <c r="L117" i="31"/>
  <c r="M113" i="31"/>
  <c r="J90" i="35"/>
  <c r="J94" i="35" s="1"/>
  <c r="O78" i="25"/>
  <c r="N105" i="29"/>
  <c r="O78" i="36"/>
  <c r="N82" i="36"/>
  <c r="N87" i="36" s="1"/>
  <c r="Q105" i="27"/>
  <c r="M98" i="30"/>
  <c r="L103" i="30"/>
  <c r="I94" i="30"/>
  <c r="Q134" i="36"/>
  <c r="L134" i="36"/>
  <c r="M134" i="36" s="1"/>
  <c r="R134" i="36"/>
  <c r="Q134" i="34"/>
  <c r="R134" i="34"/>
  <c r="L134" i="34"/>
  <c r="M134" i="34" s="1"/>
  <c r="M98" i="28"/>
  <c r="L103" i="28"/>
  <c r="X134" i="33"/>
  <c r="W134" i="33"/>
  <c r="O78" i="31"/>
  <c r="D94" i="27"/>
  <c r="G12" i="35"/>
  <c r="G11" i="35"/>
  <c r="E55" i="35"/>
  <c r="M103" i="25"/>
  <c r="N98" i="25"/>
  <c r="M105" i="32"/>
  <c r="Q105" i="21"/>
  <c r="L78" i="20"/>
  <c r="K82" i="20"/>
  <c r="K87" i="20" s="1"/>
  <c r="J90" i="22"/>
  <c r="J94" i="22" s="1"/>
  <c r="L78" i="21"/>
  <c r="K82" i="21"/>
  <c r="K87" i="21" s="1"/>
  <c r="O124" i="24"/>
  <c r="P120" i="24"/>
  <c r="X134" i="24"/>
  <c r="W134" i="24"/>
  <c r="L78" i="19"/>
  <c r="K82" i="19"/>
  <c r="K87" i="19" s="1"/>
  <c r="O117" i="23"/>
  <c r="P113" i="23"/>
  <c r="J90" i="20"/>
  <c r="J94" i="20"/>
  <c r="N134" i="21"/>
  <c r="O134" i="21" s="1"/>
  <c r="S134" i="21"/>
  <c r="T134" i="21"/>
  <c r="O105" i="23"/>
  <c r="J90" i="23"/>
  <c r="J94" i="23" s="1"/>
  <c r="N124" i="21"/>
  <c r="O120" i="21"/>
  <c r="M105" i="24"/>
  <c r="D94" i="20"/>
  <c r="D94" i="23"/>
  <c r="D94" i="21"/>
  <c r="N106" i="22"/>
  <c r="M107" i="23"/>
  <c r="M117" i="24"/>
  <c r="N113" i="24"/>
  <c r="O120" i="19"/>
  <c r="N124" i="19"/>
  <c r="T134" i="19"/>
  <c r="N134" i="19"/>
  <c r="O134" i="19" s="1"/>
  <c r="S134" i="19"/>
  <c r="L103" i="22"/>
  <c r="M98" i="22"/>
  <c r="L117" i="22"/>
  <c r="M113" i="22"/>
  <c r="J90" i="19"/>
  <c r="J94" i="19" s="1"/>
  <c r="W134" i="21"/>
  <c r="X134" i="21"/>
  <c r="K82" i="23"/>
  <c r="K87" i="23" s="1"/>
  <c r="L78" i="23"/>
  <c r="L134" i="23"/>
  <c r="M134" i="23" s="1"/>
  <c r="R134" i="23"/>
  <c r="Q134" i="23"/>
  <c r="M103" i="19"/>
  <c r="N98" i="19"/>
  <c r="J90" i="24"/>
  <c r="J94" i="24"/>
  <c r="M105" i="20"/>
  <c r="D94" i="22"/>
  <c r="M117" i="21"/>
  <c r="N113" i="21"/>
  <c r="O105" i="19"/>
  <c r="L78" i="24"/>
  <c r="K82" i="24"/>
  <c r="K87" i="24" s="1"/>
  <c r="N124" i="22"/>
  <c r="O120" i="22"/>
  <c r="P105" i="22"/>
  <c r="I109" i="19"/>
  <c r="I111" i="19" s="1"/>
  <c r="I125" i="19" s="1"/>
  <c r="I127" i="19" s="1"/>
  <c r="C111" i="19"/>
  <c r="C125" i="19" s="1"/>
  <c r="C127" i="19" s="1"/>
  <c r="J109" i="19"/>
  <c r="O120" i="23"/>
  <c r="N124" i="23"/>
  <c r="S134" i="24"/>
  <c r="N134" i="24"/>
  <c r="O134" i="24" s="1"/>
  <c r="T134" i="24"/>
  <c r="N113" i="19"/>
  <c r="M117" i="19"/>
  <c r="L78" i="22"/>
  <c r="K82" i="22"/>
  <c r="K87" i="22" s="1"/>
  <c r="L117" i="20"/>
  <c r="M113" i="20"/>
  <c r="D94" i="24"/>
  <c r="I136" i="19"/>
  <c r="J136" i="19"/>
  <c r="K136" i="19" s="1"/>
  <c r="L136" i="19" s="1"/>
  <c r="M136" i="19" s="1"/>
  <c r="N136" i="19" s="1"/>
  <c r="O136" i="19" s="1"/>
  <c r="P136" i="19" s="1"/>
  <c r="Q136" i="19" s="1"/>
  <c r="R136" i="19" s="1"/>
  <c r="S136" i="19" s="1"/>
  <c r="T136" i="19" s="1"/>
  <c r="U136" i="19" s="1"/>
  <c r="V136" i="19" s="1"/>
  <c r="W136" i="19" s="1"/>
  <c r="X136" i="19" s="1"/>
  <c r="Y136" i="19" s="1"/>
  <c r="Z136" i="19" s="1"/>
  <c r="AA136" i="19" s="1"/>
  <c r="AB136" i="19" s="1"/>
  <c r="J90" i="21"/>
  <c r="J94" i="21"/>
  <c r="M103" i="23"/>
  <c r="N98" i="23"/>
  <c r="M98" i="20"/>
  <c r="L103" i="20"/>
  <c r="M103" i="24"/>
  <c r="N98" i="24"/>
  <c r="R134" i="20"/>
  <c r="Q134" i="20"/>
  <c r="L134" i="20"/>
  <c r="M134" i="20" s="1"/>
  <c r="X134" i="19"/>
  <c r="W134" i="19"/>
  <c r="O120" i="20"/>
  <c r="N124" i="20"/>
  <c r="L103" i="21"/>
  <c r="M98" i="21"/>
  <c r="J134" i="22"/>
  <c r="K134" i="22" s="1"/>
  <c r="I134" i="22"/>
  <c r="P134" i="22" s="1"/>
  <c r="K82" i="18"/>
  <c r="K87" i="18" s="1"/>
  <c r="L78" i="18"/>
  <c r="N103" i="18"/>
  <c r="O98" i="18"/>
  <c r="O105" i="18"/>
  <c r="F6" i="18"/>
  <c r="C134" i="18" s="1"/>
  <c r="G26" i="18"/>
  <c r="G55" i="18" s="1"/>
  <c r="J90" i="18"/>
  <c r="J94" i="18" s="1"/>
  <c r="C136" i="18"/>
  <c r="C109" i="18"/>
  <c r="L117" i="18"/>
  <c r="M113" i="18"/>
  <c r="M124" i="18"/>
  <c r="N120" i="18"/>
  <c r="O82" i="17"/>
  <c r="O87" i="17" s="1"/>
  <c r="P78" i="17"/>
  <c r="N90" i="17"/>
  <c r="N94" i="17" s="1"/>
  <c r="C136" i="17"/>
  <c r="C109" i="17"/>
  <c r="L117" i="17"/>
  <c r="M113" i="17"/>
  <c r="J90" i="17"/>
  <c r="J94" i="17"/>
  <c r="N105" i="17"/>
  <c r="N120" i="17"/>
  <c r="M124" i="17"/>
  <c r="M98" i="17"/>
  <c r="L103" i="17"/>
  <c r="Q134" i="17"/>
  <c r="L134" i="17"/>
  <c r="M134" i="17" s="1"/>
  <c r="R134" i="17"/>
  <c r="M94" i="17"/>
  <c r="M90" i="17"/>
  <c r="P120" i="16"/>
  <c r="O124" i="16"/>
  <c r="F6" i="16"/>
  <c r="C134" i="16" s="1"/>
  <c r="G26" i="16"/>
  <c r="G55" i="16" s="1"/>
  <c r="J90" i="16"/>
  <c r="J94" i="16" s="1"/>
  <c r="J109" i="16"/>
  <c r="C111" i="16"/>
  <c r="C125" i="16" s="1"/>
  <c r="C127" i="16" s="1"/>
  <c r="I109" i="16"/>
  <c r="I111" i="16" s="1"/>
  <c r="I125" i="16" s="1"/>
  <c r="I127" i="16" s="1"/>
  <c r="L117" i="16"/>
  <c r="M113" i="16"/>
  <c r="N106" i="16"/>
  <c r="L79" i="16"/>
  <c r="K82" i="16"/>
  <c r="K87" i="16" s="1"/>
  <c r="P105" i="16"/>
  <c r="J136" i="16"/>
  <c r="K136" i="16" s="1"/>
  <c r="L136" i="16" s="1"/>
  <c r="M136" i="16" s="1"/>
  <c r="N136" i="16" s="1"/>
  <c r="O136" i="16" s="1"/>
  <c r="P136" i="16" s="1"/>
  <c r="Q136" i="16" s="1"/>
  <c r="R136" i="16" s="1"/>
  <c r="S136" i="16" s="1"/>
  <c r="T136" i="16" s="1"/>
  <c r="U136" i="16" s="1"/>
  <c r="V136" i="16" s="1"/>
  <c r="W136" i="16" s="1"/>
  <c r="X136" i="16" s="1"/>
  <c r="Y136" i="16" s="1"/>
  <c r="Z136" i="16" s="1"/>
  <c r="AA136" i="16" s="1"/>
  <c r="AB136" i="16" s="1"/>
  <c r="I136" i="16"/>
  <c r="N78" i="16"/>
  <c r="M103" i="16"/>
  <c r="N98" i="16"/>
  <c r="N120" i="15"/>
  <c r="M124" i="15"/>
  <c r="M117" i="15"/>
  <c r="N113" i="15"/>
  <c r="K90" i="15"/>
  <c r="K94" i="15" s="1"/>
  <c r="O82" i="15"/>
  <c r="O87" i="15" s="1"/>
  <c r="P78" i="15"/>
  <c r="N90" i="15"/>
  <c r="N94" i="15" s="1"/>
  <c r="C136" i="15"/>
  <c r="C109" i="15"/>
  <c r="Q134" i="15"/>
  <c r="R134" i="15"/>
  <c r="L134" i="15"/>
  <c r="M134" i="15" s="1"/>
  <c r="N103" i="15"/>
  <c r="O98" i="15"/>
  <c r="M105" i="15"/>
  <c r="P105" i="37" l="1"/>
  <c r="X134" i="37"/>
  <c r="W134" i="37"/>
  <c r="K90" i="37"/>
  <c r="K94" i="37" s="1"/>
  <c r="P120" i="37"/>
  <c r="O124" i="37"/>
  <c r="M78" i="37"/>
  <c r="L82" i="37"/>
  <c r="L87" i="37" s="1"/>
  <c r="C136" i="37"/>
  <c r="C109" i="37"/>
  <c r="Q103" i="37"/>
  <c r="R98" i="37"/>
  <c r="M117" i="37"/>
  <c r="N113" i="37"/>
  <c r="S134" i="37"/>
  <c r="N134" i="37"/>
  <c r="O134" i="37" s="1"/>
  <c r="T134" i="37"/>
  <c r="N98" i="33"/>
  <c r="M103" i="33"/>
  <c r="N105" i="30"/>
  <c r="J109" i="35"/>
  <c r="C111" i="35"/>
  <c r="C125" i="35" s="1"/>
  <c r="C127" i="35" s="1"/>
  <c r="I109" i="35"/>
  <c r="I111" i="35" s="1"/>
  <c r="I125" i="35" s="1"/>
  <c r="I127" i="35" s="1"/>
  <c r="J109" i="32"/>
  <c r="I109" i="32"/>
  <c r="I111" i="32" s="1"/>
  <c r="I125" i="32" s="1"/>
  <c r="I127" i="32" s="1"/>
  <c r="C111" i="32"/>
  <c r="C125" i="32" s="1"/>
  <c r="C127" i="32" s="1"/>
  <c r="N124" i="35"/>
  <c r="O120" i="35"/>
  <c r="P117" i="34"/>
  <c r="Q113" i="34"/>
  <c r="Z134" i="32"/>
  <c r="Y134" i="32"/>
  <c r="N124" i="32"/>
  <c r="O120" i="32"/>
  <c r="P105" i="25"/>
  <c r="I109" i="31"/>
  <c r="I111" i="31" s="1"/>
  <c r="I125" i="31" s="1"/>
  <c r="I127" i="31" s="1"/>
  <c r="J109" i="31"/>
  <c r="C111" i="31"/>
  <c r="C125" i="31" s="1"/>
  <c r="C127" i="31" s="1"/>
  <c r="K94" i="33"/>
  <c r="K90" i="33"/>
  <c r="O105" i="31"/>
  <c r="O103" i="32"/>
  <c r="P98" i="32"/>
  <c r="N103" i="25"/>
  <c r="O98" i="25"/>
  <c r="R105" i="27"/>
  <c r="K109" i="25"/>
  <c r="J111" i="25"/>
  <c r="J125" i="25" s="1"/>
  <c r="J127" i="25" s="1"/>
  <c r="L94" i="35"/>
  <c r="L90" i="35"/>
  <c r="Q120" i="30"/>
  <c r="P124" i="30"/>
  <c r="N105" i="34"/>
  <c r="N117" i="26"/>
  <c r="O113" i="26"/>
  <c r="J136" i="35"/>
  <c r="K136" i="35" s="1"/>
  <c r="L136" i="35" s="1"/>
  <c r="M136" i="35" s="1"/>
  <c r="N136" i="35" s="1"/>
  <c r="O136" i="35" s="1"/>
  <c r="P136" i="35" s="1"/>
  <c r="Q136" i="35" s="1"/>
  <c r="R136" i="35" s="1"/>
  <c r="S136" i="35" s="1"/>
  <c r="T136" i="35" s="1"/>
  <c r="U136" i="35" s="1"/>
  <c r="V136" i="35" s="1"/>
  <c r="W136" i="35" s="1"/>
  <c r="X136" i="35" s="1"/>
  <c r="Y136" i="35" s="1"/>
  <c r="Z136" i="35" s="1"/>
  <c r="AA136" i="35" s="1"/>
  <c r="AB136" i="35" s="1"/>
  <c r="I136" i="35"/>
  <c r="N124" i="34"/>
  <c r="O120" i="34"/>
  <c r="I136" i="32"/>
  <c r="J136" i="32"/>
  <c r="K136" i="32" s="1"/>
  <c r="L136" i="32" s="1"/>
  <c r="M136" i="32" s="1"/>
  <c r="N136" i="32" s="1"/>
  <c r="O136" i="32" s="1"/>
  <c r="P136" i="32" s="1"/>
  <c r="Q136" i="32" s="1"/>
  <c r="R136" i="32" s="1"/>
  <c r="S136" i="32" s="1"/>
  <c r="T136" i="32" s="1"/>
  <c r="U136" i="32" s="1"/>
  <c r="V136" i="32" s="1"/>
  <c r="W136" i="32" s="1"/>
  <c r="X136" i="32" s="1"/>
  <c r="Y136" i="32" s="1"/>
  <c r="Z136" i="32" s="1"/>
  <c r="AA136" i="32" s="1"/>
  <c r="AB136" i="32" s="1"/>
  <c r="O120" i="33"/>
  <c r="N124" i="33"/>
  <c r="L90" i="32"/>
  <c r="L94" i="32" s="1"/>
  <c r="N105" i="33"/>
  <c r="Z134" i="26"/>
  <c r="Y134" i="26"/>
  <c r="N107" i="36"/>
  <c r="J109" i="36"/>
  <c r="C111" i="36"/>
  <c r="C125" i="36" s="1"/>
  <c r="C127" i="36" s="1"/>
  <c r="I109" i="36"/>
  <c r="I111" i="36" s="1"/>
  <c r="I125" i="36" s="1"/>
  <c r="I127" i="36" s="1"/>
  <c r="M117" i="25"/>
  <c r="N113" i="25"/>
  <c r="N120" i="25"/>
  <c r="M124" i="25"/>
  <c r="C137" i="25"/>
  <c r="C139" i="25"/>
  <c r="C144" i="25"/>
  <c r="N78" i="35"/>
  <c r="M82" i="35"/>
  <c r="M87" i="35" s="1"/>
  <c r="X134" i="34"/>
  <c r="W134" i="34"/>
  <c r="N134" i="31"/>
  <c r="O134" i="31" s="1"/>
  <c r="T134" i="31"/>
  <c r="S134" i="31"/>
  <c r="N103" i="36"/>
  <c r="O98" i="36"/>
  <c r="N134" i="27"/>
  <c r="O134" i="27" s="1"/>
  <c r="T134" i="27"/>
  <c r="S134" i="27"/>
  <c r="M82" i="26"/>
  <c r="M87" i="26" s="1"/>
  <c r="N78" i="26"/>
  <c r="K90" i="31"/>
  <c r="K94" i="31" s="1"/>
  <c r="M82" i="29"/>
  <c r="M87" i="29" s="1"/>
  <c r="N78" i="29"/>
  <c r="M82" i="32"/>
  <c r="M87" i="32" s="1"/>
  <c r="N78" i="32"/>
  <c r="V134" i="33"/>
  <c r="U134" i="33"/>
  <c r="T134" i="28"/>
  <c r="N134" i="28"/>
  <c r="O134" i="28" s="1"/>
  <c r="S134" i="28"/>
  <c r="R120" i="28"/>
  <c r="L82" i="30"/>
  <c r="L87" i="30" s="1"/>
  <c r="M78" i="30"/>
  <c r="L90" i="26"/>
  <c r="L94" i="26" s="1"/>
  <c r="M80" i="31"/>
  <c r="L82" i="31"/>
  <c r="L87" i="31" s="1"/>
  <c r="L90" i="29"/>
  <c r="L94" i="29" s="1"/>
  <c r="M117" i="32"/>
  <c r="N113" i="32"/>
  <c r="P82" i="27"/>
  <c r="P87" i="27" s="1"/>
  <c r="Q78" i="27"/>
  <c r="Z134" i="33"/>
  <c r="Y134" i="33"/>
  <c r="J136" i="36"/>
  <c r="K136" i="36" s="1"/>
  <c r="L136" i="36" s="1"/>
  <c r="M136" i="36" s="1"/>
  <c r="N136" i="36" s="1"/>
  <c r="O136" i="36" s="1"/>
  <c r="P136" i="36" s="1"/>
  <c r="Q136" i="36" s="1"/>
  <c r="R136" i="36" s="1"/>
  <c r="S136" i="36" s="1"/>
  <c r="T136" i="36" s="1"/>
  <c r="U136" i="36" s="1"/>
  <c r="V136" i="36" s="1"/>
  <c r="W136" i="36" s="1"/>
  <c r="X136" i="36" s="1"/>
  <c r="Y136" i="36" s="1"/>
  <c r="Z136" i="36" s="1"/>
  <c r="AA136" i="36" s="1"/>
  <c r="AB136" i="36" s="1"/>
  <c r="I136" i="36"/>
  <c r="X134" i="28"/>
  <c r="W134" i="28"/>
  <c r="K94" i="30"/>
  <c r="K90" i="30"/>
  <c r="M103" i="30"/>
  <c r="N98" i="30"/>
  <c r="M117" i="31"/>
  <c r="N113" i="31"/>
  <c r="O113" i="30"/>
  <c r="N117" i="30"/>
  <c r="C109" i="29"/>
  <c r="C136" i="29"/>
  <c r="M78" i="34"/>
  <c r="L82" i="34"/>
  <c r="L87" i="34" s="1"/>
  <c r="X134" i="25"/>
  <c r="W134" i="25"/>
  <c r="O120" i="36"/>
  <c r="N124" i="36"/>
  <c r="Z134" i="30"/>
  <c r="Y134" i="30"/>
  <c r="O90" i="27"/>
  <c r="O94" i="27" s="1"/>
  <c r="P98" i="34"/>
  <c r="O103" i="34"/>
  <c r="P121" i="28"/>
  <c r="O124" i="28"/>
  <c r="O124" i="26"/>
  <c r="P120" i="26"/>
  <c r="N134" i="36"/>
  <c r="O134" i="36" s="1"/>
  <c r="T134" i="36"/>
  <c r="S134" i="36"/>
  <c r="P78" i="36"/>
  <c r="O82" i="36"/>
  <c r="O87" i="36" s="1"/>
  <c r="W134" i="31"/>
  <c r="X134" i="31"/>
  <c r="C136" i="33"/>
  <c r="C109" i="33"/>
  <c r="O124" i="27"/>
  <c r="P120" i="27"/>
  <c r="N134" i="35"/>
  <c r="O134" i="35" s="1"/>
  <c r="T134" i="35"/>
  <c r="S134" i="35"/>
  <c r="K90" i="34"/>
  <c r="K94" i="34" s="1"/>
  <c r="T134" i="25"/>
  <c r="S134" i="25"/>
  <c r="N134" i="25"/>
  <c r="O134" i="25" s="1"/>
  <c r="S105" i="28"/>
  <c r="M117" i="36"/>
  <c r="N113" i="36"/>
  <c r="N113" i="33"/>
  <c r="M117" i="33"/>
  <c r="J136" i="34"/>
  <c r="K136" i="34" s="1"/>
  <c r="L136" i="34" s="1"/>
  <c r="M136" i="34" s="1"/>
  <c r="N136" i="34" s="1"/>
  <c r="O136" i="34" s="1"/>
  <c r="P136" i="34" s="1"/>
  <c r="Q136" i="34" s="1"/>
  <c r="R136" i="34" s="1"/>
  <c r="S136" i="34" s="1"/>
  <c r="T136" i="34" s="1"/>
  <c r="U136" i="34" s="1"/>
  <c r="V136" i="34" s="1"/>
  <c r="W136" i="34" s="1"/>
  <c r="X136" i="34" s="1"/>
  <c r="Y136" i="34" s="1"/>
  <c r="Z136" i="34" s="1"/>
  <c r="AA136" i="34" s="1"/>
  <c r="AB136" i="34" s="1"/>
  <c r="I136" i="34"/>
  <c r="M103" i="28"/>
  <c r="N98" i="28"/>
  <c r="X134" i="36"/>
  <c r="W134" i="36"/>
  <c r="O105" i="29"/>
  <c r="N124" i="29"/>
  <c r="O120" i="29"/>
  <c r="C109" i="26"/>
  <c r="C136" i="26"/>
  <c r="C136" i="30"/>
  <c r="C109" i="30"/>
  <c r="C136" i="28"/>
  <c r="C109" i="28"/>
  <c r="Q113" i="29"/>
  <c r="P117" i="29"/>
  <c r="O98" i="26"/>
  <c r="N103" i="26"/>
  <c r="J134" i="29"/>
  <c r="K134" i="29" s="1"/>
  <c r="I134" i="29"/>
  <c r="P134" i="29" s="1"/>
  <c r="N103" i="35"/>
  <c r="O98" i="35"/>
  <c r="X134" i="35"/>
  <c r="W134" i="35"/>
  <c r="L94" i="25"/>
  <c r="L90" i="25"/>
  <c r="O120" i="31"/>
  <c r="N124" i="31"/>
  <c r="N105" i="35"/>
  <c r="J109" i="34"/>
  <c r="I109" i="34"/>
  <c r="I111" i="34" s="1"/>
  <c r="I125" i="34" s="1"/>
  <c r="I127" i="34" s="1"/>
  <c r="C111" i="34"/>
  <c r="C125" i="34" s="1"/>
  <c r="C127" i="34" s="1"/>
  <c r="V134" i="30"/>
  <c r="U134" i="30"/>
  <c r="I136" i="31"/>
  <c r="J136" i="31"/>
  <c r="K136" i="31" s="1"/>
  <c r="L136" i="31" s="1"/>
  <c r="M136" i="31" s="1"/>
  <c r="N136" i="31" s="1"/>
  <c r="O136" i="31" s="1"/>
  <c r="P136" i="31" s="1"/>
  <c r="Q136" i="31" s="1"/>
  <c r="R136" i="31" s="1"/>
  <c r="S136" i="31" s="1"/>
  <c r="T136" i="31" s="1"/>
  <c r="U136" i="31" s="1"/>
  <c r="V136" i="31" s="1"/>
  <c r="W136" i="31" s="1"/>
  <c r="X136" i="31" s="1"/>
  <c r="Y136" i="31" s="1"/>
  <c r="Z136" i="31" s="1"/>
  <c r="AA136" i="31" s="1"/>
  <c r="AB136" i="31" s="1"/>
  <c r="N105" i="26"/>
  <c r="N98" i="29"/>
  <c r="M103" i="29"/>
  <c r="M78" i="28"/>
  <c r="L82" i="28"/>
  <c r="L87" i="28" s="1"/>
  <c r="M103" i="27"/>
  <c r="N98" i="27"/>
  <c r="Q105" i="36"/>
  <c r="P78" i="31"/>
  <c r="N134" i="34"/>
  <c r="O134" i="34" s="1"/>
  <c r="S134" i="34"/>
  <c r="T134" i="34"/>
  <c r="N90" i="36"/>
  <c r="N94" i="36"/>
  <c r="X134" i="27"/>
  <c r="W134" i="27"/>
  <c r="P113" i="35"/>
  <c r="N117" i="28"/>
  <c r="O113" i="28"/>
  <c r="N105" i="32"/>
  <c r="C136" i="27"/>
  <c r="C109" i="27"/>
  <c r="P78" i="25"/>
  <c r="I144" i="25"/>
  <c r="I137" i="25"/>
  <c r="O103" i="31"/>
  <c r="P98" i="31"/>
  <c r="N79" i="25"/>
  <c r="M82" i="25"/>
  <c r="M87" i="25" s="1"/>
  <c r="U134" i="32"/>
  <c r="V134" i="32"/>
  <c r="M117" i="27"/>
  <c r="N113" i="27"/>
  <c r="U134" i="26"/>
  <c r="V134" i="26"/>
  <c r="L82" i="33"/>
  <c r="L87" i="33" s="1"/>
  <c r="M78" i="33"/>
  <c r="K94" i="28"/>
  <c r="K90" i="28"/>
  <c r="N114" i="35"/>
  <c r="M117" i="35"/>
  <c r="J127" i="19"/>
  <c r="Q120" i="24"/>
  <c r="P124" i="24"/>
  <c r="K90" i="20"/>
  <c r="K94" i="20" s="1"/>
  <c r="K90" i="22"/>
  <c r="K94" i="22"/>
  <c r="O124" i="23"/>
  <c r="P120" i="23"/>
  <c r="C136" i="21"/>
  <c r="C109" i="21"/>
  <c r="L82" i="20"/>
  <c r="L87" i="20" s="1"/>
  <c r="M78" i="20"/>
  <c r="W134" i="20"/>
  <c r="X134" i="20"/>
  <c r="K90" i="24"/>
  <c r="K94" i="24"/>
  <c r="T134" i="23"/>
  <c r="S134" i="23"/>
  <c r="N134" i="23"/>
  <c r="O134" i="23" s="1"/>
  <c r="N113" i="22"/>
  <c r="M117" i="22"/>
  <c r="P120" i="19"/>
  <c r="O124" i="19"/>
  <c r="C136" i="23"/>
  <c r="C109" i="23"/>
  <c r="Q113" i="23"/>
  <c r="P117" i="23"/>
  <c r="N134" i="20"/>
  <c r="O134" i="20" s="1"/>
  <c r="T134" i="20"/>
  <c r="S134" i="20"/>
  <c r="C109" i="22"/>
  <c r="C136" i="22"/>
  <c r="O106" i="22"/>
  <c r="L134" i="22"/>
  <c r="M134" i="22" s="1"/>
  <c r="R134" i="22"/>
  <c r="Q134" i="22"/>
  <c r="M103" i="21"/>
  <c r="N98" i="21"/>
  <c r="K109" i="19"/>
  <c r="J111" i="19"/>
  <c r="J125" i="19" s="1"/>
  <c r="L82" i="24"/>
  <c r="L87" i="24" s="1"/>
  <c r="M78" i="24"/>
  <c r="N105" i="20"/>
  <c r="M78" i="23"/>
  <c r="L82" i="23"/>
  <c r="L87" i="23" s="1"/>
  <c r="N117" i="24"/>
  <c r="O113" i="24"/>
  <c r="C109" i="20"/>
  <c r="C136" i="20"/>
  <c r="K90" i="23"/>
  <c r="K94" i="23"/>
  <c r="N98" i="22"/>
  <c r="M103" i="22"/>
  <c r="P105" i="23"/>
  <c r="K94" i="19"/>
  <c r="K90" i="19"/>
  <c r="K90" i="21"/>
  <c r="K94" i="21" s="1"/>
  <c r="R105" i="21"/>
  <c r="N105" i="24"/>
  <c r="M78" i="19"/>
  <c r="L82" i="19"/>
  <c r="L87" i="19" s="1"/>
  <c r="M78" i="21"/>
  <c r="L82" i="21"/>
  <c r="L87" i="21" s="1"/>
  <c r="N98" i="20"/>
  <c r="M103" i="20"/>
  <c r="N113" i="20"/>
  <c r="M117" i="20"/>
  <c r="V134" i="24"/>
  <c r="U134" i="24"/>
  <c r="Q105" i="22"/>
  <c r="O113" i="21"/>
  <c r="N117" i="21"/>
  <c r="O98" i="19"/>
  <c r="N103" i="19"/>
  <c r="Z134" i="19"/>
  <c r="Y134" i="19"/>
  <c r="N107" i="23"/>
  <c r="Z134" i="21"/>
  <c r="Y134" i="21"/>
  <c r="O124" i="22"/>
  <c r="P120" i="22"/>
  <c r="X134" i="23"/>
  <c r="W134" i="23"/>
  <c r="M78" i="22"/>
  <c r="L82" i="22"/>
  <c r="L87" i="22" s="1"/>
  <c r="N103" i="24"/>
  <c r="O98" i="24"/>
  <c r="O113" i="19"/>
  <c r="N117" i="19"/>
  <c r="C139" i="19"/>
  <c r="C137" i="19"/>
  <c r="C144" i="19"/>
  <c r="O124" i="20"/>
  <c r="P120" i="20"/>
  <c r="C136" i="24"/>
  <c r="C109" i="24"/>
  <c r="I137" i="19"/>
  <c r="I144" i="19"/>
  <c r="P105" i="19"/>
  <c r="O98" i="23"/>
  <c r="N103" i="23"/>
  <c r="Y134" i="24"/>
  <c r="Z134" i="24"/>
  <c r="V134" i="19"/>
  <c r="U134" i="19"/>
  <c r="P120" i="21"/>
  <c r="O124" i="21"/>
  <c r="V134" i="21"/>
  <c r="U134" i="21"/>
  <c r="J109" i="18"/>
  <c r="I109" i="18"/>
  <c r="I111" i="18" s="1"/>
  <c r="I125" i="18" s="1"/>
  <c r="I127" i="18" s="1"/>
  <c r="C111" i="18"/>
  <c r="C125" i="18" s="1"/>
  <c r="C127" i="18" s="1"/>
  <c r="O120" i="18"/>
  <c r="N124" i="18"/>
  <c r="P105" i="18"/>
  <c r="J136" i="18"/>
  <c r="K136" i="18" s="1"/>
  <c r="L136" i="18" s="1"/>
  <c r="M136" i="18" s="1"/>
  <c r="N136" i="18" s="1"/>
  <c r="O136" i="18" s="1"/>
  <c r="P136" i="18" s="1"/>
  <c r="Q136" i="18" s="1"/>
  <c r="R136" i="18" s="1"/>
  <c r="S136" i="18" s="1"/>
  <c r="T136" i="18" s="1"/>
  <c r="U136" i="18" s="1"/>
  <c r="V136" i="18" s="1"/>
  <c r="W136" i="18" s="1"/>
  <c r="X136" i="18" s="1"/>
  <c r="Y136" i="18" s="1"/>
  <c r="Z136" i="18" s="1"/>
  <c r="AA136" i="18" s="1"/>
  <c r="AB136" i="18" s="1"/>
  <c r="I136" i="18"/>
  <c r="O103" i="18"/>
  <c r="P98" i="18"/>
  <c r="M78" i="18"/>
  <c r="L82" i="18"/>
  <c r="L87" i="18" s="1"/>
  <c r="N113" i="18"/>
  <c r="M117" i="18"/>
  <c r="I134" i="18"/>
  <c r="P134" i="18" s="1"/>
  <c r="J134" i="18"/>
  <c r="K134" i="18" s="1"/>
  <c r="K90" i="18"/>
  <c r="K94" i="18" s="1"/>
  <c r="O105" i="17"/>
  <c r="I136" i="17"/>
  <c r="J136" i="17"/>
  <c r="K136" i="17" s="1"/>
  <c r="L136" i="17" s="1"/>
  <c r="M136" i="17" s="1"/>
  <c r="N136" i="17" s="1"/>
  <c r="O136" i="17" s="1"/>
  <c r="P136" i="17" s="1"/>
  <c r="Q136" i="17" s="1"/>
  <c r="R136" i="17" s="1"/>
  <c r="S136" i="17" s="1"/>
  <c r="T136" i="17" s="1"/>
  <c r="U136" i="17" s="1"/>
  <c r="V136" i="17" s="1"/>
  <c r="W136" i="17" s="1"/>
  <c r="X136" i="17" s="1"/>
  <c r="Y136" i="17" s="1"/>
  <c r="Z136" i="17" s="1"/>
  <c r="AA136" i="17" s="1"/>
  <c r="AB136" i="17" s="1"/>
  <c r="J109" i="17"/>
  <c r="C111" i="17"/>
  <c r="C125" i="17" s="1"/>
  <c r="C127" i="17" s="1"/>
  <c r="I109" i="17"/>
  <c r="I111" i="17" s="1"/>
  <c r="I125" i="17" s="1"/>
  <c r="I127" i="17" s="1"/>
  <c r="N134" i="17"/>
  <c r="O134" i="17" s="1"/>
  <c r="T134" i="17"/>
  <c r="S134" i="17"/>
  <c r="X134" i="17"/>
  <c r="W134" i="17"/>
  <c r="N98" i="17"/>
  <c r="M103" i="17"/>
  <c r="M117" i="17"/>
  <c r="N113" i="17"/>
  <c r="P82" i="17"/>
  <c r="P87" i="17" s="1"/>
  <c r="Q78" i="17"/>
  <c r="N124" i="17"/>
  <c r="O120" i="17"/>
  <c r="O90" i="17"/>
  <c r="O94" i="17" s="1"/>
  <c r="N103" i="16"/>
  <c r="O98" i="16"/>
  <c r="C139" i="16"/>
  <c r="C144" i="16"/>
  <c r="C137" i="16"/>
  <c r="M79" i="16"/>
  <c r="L82" i="16"/>
  <c r="L87" i="16" s="1"/>
  <c r="M117" i="16"/>
  <c r="N113" i="16"/>
  <c r="K90" i="16"/>
  <c r="K94" i="16" s="1"/>
  <c r="K109" i="16"/>
  <c r="J111" i="16"/>
  <c r="J125" i="16" s="1"/>
  <c r="J127" i="16" s="1"/>
  <c r="O78" i="16"/>
  <c r="O106" i="16"/>
  <c r="I134" i="16"/>
  <c r="P134" i="16" s="1"/>
  <c r="J134" i="16"/>
  <c r="K134" i="16" s="1"/>
  <c r="Q105" i="16"/>
  <c r="I144" i="16"/>
  <c r="Q120" i="16"/>
  <c r="P124" i="16"/>
  <c r="O90" i="15"/>
  <c r="O94" i="15" s="1"/>
  <c r="N105" i="15"/>
  <c r="X134" i="15"/>
  <c r="W134" i="15"/>
  <c r="J109" i="15"/>
  <c r="C111" i="15"/>
  <c r="C125" i="15" s="1"/>
  <c r="C127" i="15" s="1"/>
  <c r="I109" i="15"/>
  <c r="I111" i="15" s="1"/>
  <c r="I125" i="15" s="1"/>
  <c r="I127" i="15" s="1"/>
  <c r="N117" i="15"/>
  <c r="O113" i="15"/>
  <c r="J136" i="15"/>
  <c r="K136" i="15" s="1"/>
  <c r="L136" i="15" s="1"/>
  <c r="M136" i="15" s="1"/>
  <c r="N136" i="15" s="1"/>
  <c r="O136" i="15" s="1"/>
  <c r="P136" i="15" s="1"/>
  <c r="Q136" i="15" s="1"/>
  <c r="R136" i="15" s="1"/>
  <c r="S136" i="15" s="1"/>
  <c r="T136" i="15" s="1"/>
  <c r="U136" i="15" s="1"/>
  <c r="V136" i="15" s="1"/>
  <c r="W136" i="15" s="1"/>
  <c r="X136" i="15" s="1"/>
  <c r="Y136" i="15" s="1"/>
  <c r="Z136" i="15" s="1"/>
  <c r="AA136" i="15" s="1"/>
  <c r="AB136" i="15" s="1"/>
  <c r="I136" i="15"/>
  <c r="O103" i="15"/>
  <c r="P98" i="15"/>
  <c r="N124" i="15"/>
  <c r="O120" i="15"/>
  <c r="S134" i="15"/>
  <c r="N134" i="15"/>
  <c r="O134" i="15" s="1"/>
  <c r="T134" i="15"/>
  <c r="P82" i="15"/>
  <c r="P87" i="15" s="1"/>
  <c r="Q78" i="15"/>
  <c r="R103" i="37" l="1"/>
  <c r="S98" i="37"/>
  <c r="Y134" i="37"/>
  <c r="Z134" i="37"/>
  <c r="J136" i="37"/>
  <c r="K136" i="37" s="1"/>
  <c r="L136" i="37" s="1"/>
  <c r="M136" i="37" s="1"/>
  <c r="N136" i="37" s="1"/>
  <c r="O136" i="37" s="1"/>
  <c r="P136" i="37" s="1"/>
  <c r="Q136" i="37" s="1"/>
  <c r="R136" i="37" s="1"/>
  <c r="S136" i="37" s="1"/>
  <c r="T136" i="37" s="1"/>
  <c r="U136" i="37" s="1"/>
  <c r="V136" i="37" s="1"/>
  <c r="W136" i="37" s="1"/>
  <c r="X136" i="37" s="1"/>
  <c r="Y136" i="37" s="1"/>
  <c r="Z136" i="37" s="1"/>
  <c r="AA136" i="37" s="1"/>
  <c r="AB136" i="37" s="1"/>
  <c r="I136" i="37"/>
  <c r="Q120" i="37"/>
  <c r="P124" i="37"/>
  <c r="V134" i="37"/>
  <c r="U134" i="37"/>
  <c r="J109" i="37"/>
  <c r="C111" i="37"/>
  <c r="C125" i="37" s="1"/>
  <c r="C127" i="37" s="1"/>
  <c r="I109" i="37"/>
  <c r="I111" i="37" s="1"/>
  <c r="I125" i="37" s="1"/>
  <c r="I127" i="37" s="1"/>
  <c r="N117" i="37"/>
  <c r="O113" i="37"/>
  <c r="L90" i="37"/>
  <c r="L94" i="37"/>
  <c r="N78" i="37"/>
  <c r="M82" i="37"/>
  <c r="M87" i="37" s="1"/>
  <c r="Q105" i="37"/>
  <c r="Q78" i="31"/>
  <c r="C144" i="34"/>
  <c r="C139" i="34"/>
  <c r="C137" i="34"/>
  <c r="R134" i="29"/>
  <c r="Q134" i="29"/>
  <c r="L134" i="29"/>
  <c r="M134" i="29" s="1"/>
  <c r="Q117" i="29"/>
  <c r="R113" i="29"/>
  <c r="I136" i="26"/>
  <c r="J136" i="26"/>
  <c r="K136" i="26" s="1"/>
  <c r="L136" i="26" s="1"/>
  <c r="M136" i="26" s="1"/>
  <c r="N136" i="26" s="1"/>
  <c r="O136" i="26" s="1"/>
  <c r="P136" i="26" s="1"/>
  <c r="Q136" i="26" s="1"/>
  <c r="R136" i="26" s="1"/>
  <c r="S136" i="26" s="1"/>
  <c r="T136" i="26" s="1"/>
  <c r="U136" i="26" s="1"/>
  <c r="V136" i="26" s="1"/>
  <c r="W136" i="26" s="1"/>
  <c r="X136" i="26" s="1"/>
  <c r="Y136" i="26" s="1"/>
  <c r="Z136" i="26" s="1"/>
  <c r="AA136" i="26" s="1"/>
  <c r="AB136" i="26" s="1"/>
  <c r="Y134" i="35"/>
  <c r="Z134" i="35"/>
  <c r="L90" i="34"/>
  <c r="L94" i="34" s="1"/>
  <c r="O113" i="31"/>
  <c r="N117" i="31"/>
  <c r="AB134" i="32"/>
  <c r="AA134" i="32"/>
  <c r="O105" i="35"/>
  <c r="O103" i="35"/>
  <c r="P98" i="35"/>
  <c r="P120" i="29"/>
  <c r="O124" i="29"/>
  <c r="V134" i="25"/>
  <c r="U134" i="25"/>
  <c r="P124" i="27"/>
  <c r="Q120" i="27"/>
  <c r="P82" i="36"/>
  <c r="P87" i="36" s="1"/>
  <c r="Q78" i="36"/>
  <c r="Q121" i="28"/>
  <c r="P124" i="28"/>
  <c r="I136" i="29"/>
  <c r="J136" i="29"/>
  <c r="K136" i="29" s="1"/>
  <c r="L136" i="29" s="1"/>
  <c r="M136" i="29" s="1"/>
  <c r="N136" i="29" s="1"/>
  <c r="O136" i="29" s="1"/>
  <c r="P136" i="29" s="1"/>
  <c r="Q136" i="29" s="1"/>
  <c r="R136" i="29" s="1"/>
  <c r="S136" i="29" s="1"/>
  <c r="T136" i="29" s="1"/>
  <c r="U136" i="29" s="1"/>
  <c r="V136" i="29" s="1"/>
  <c r="W136" i="29" s="1"/>
  <c r="X136" i="29" s="1"/>
  <c r="Y136" i="29" s="1"/>
  <c r="Z136" i="29" s="1"/>
  <c r="AA136" i="29" s="1"/>
  <c r="AB136" i="29" s="1"/>
  <c r="Q98" i="31"/>
  <c r="P103" i="31"/>
  <c r="Z134" i="34"/>
  <c r="Y134" i="34"/>
  <c r="L90" i="28"/>
  <c r="L94" i="28" s="1"/>
  <c r="AA134" i="30"/>
  <c r="AB134" i="30"/>
  <c r="O124" i="31"/>
  <c r="P120" i="31"/>
  <c r="O103" i="26"/>
  <c r="P98" i="26"/>
  <c r="I136" i="30"/>
  <c r="J136" i="30"/>
  <c r="K136" i="30" s="1"/>
  <c r="L136" i="30" s="1"/>
  <c r="M136" i="30" s="1"/>
  <c r="N136" i="30" s="1"/>
  <c r="O136" i="30" s="1"/>
  <c r="P136" i="30" s="1"/>
  <c r="Q136" i="30" s="1"/>
  <c r="R136" i="30" s="1"/>
  <c r="S136" i="30" s="1"/>
  <c r="T136" i="30" s="1"/>
  <c r="U136" i="30" s="1"/>
  <c r="V136" i="30" s="1"/>
  <c r="W136" i="30" s="1"/>
  <c r="X136" i="30" s="1"/>
  <c r="Y136" i="30" s="1"/>
  <c r="Z136" i="30" s="1"/>
  <c r="AA136" i="30" s="1"/>
  <c r="AB136" i="30" s="1"/>
  <c r="P105" i="29"/>
  <c r="O113" i="33"/>
  <c r="N117" i="33"/>
  <c r="I136" i="33"/>
  <c r="J136" i="33"/>
  <c r="K136" i="33" s="1"/>
  <c r="L136" i="33" s="1"/>
  <c r="M136" i="33" s="1"/>
  <c r="N136" i="33" s="1"/>
  <c r="O136" i="33" s="1"/>
  <c r="P136" i="33" s="1"/>
  <c r="Q136" i="33" s="1"/>
  <c r="R136" i="33" s="1"/>
  <c r="S136" i="33" s="1"/>
  <c r="T136" i="33" s="1"/>
  <c r="U136" i="33" s="1"/>
  <c r="V136" i="33" s="1"/>
  <c r="W136" i="33" s="1"/>
  <c r="X136" i="33" s="1"/>
  <c r="Y136" i="33" s="1"/>
  <c r="Z136" i="33" s="1"/>
  <c r="AA136" i="33" s="1"/>
  <c r="AB136" i="33" s="1"/>
  <c r="V134" i="36"/>
  <c r="U134" i="36"/>
  <c r="Q98" i="34"/>
  <c r="P103" i="34"/>
  <c r="P90" i="27"/>
  <c r="P94" i="27" s="1"/>
  <c r="AB134" i="33"/>
  <c r="AA134" i="33"/>
  <c r="O78" i="26"/>
  <c r="N82" i="26"/>
  <c r="N87" i="26" s="1"/>
  <c r="Z134" i="31"/>
  <c r="Y134" i="31"/>
  <c r="O78" i="35"/>
  <c r="N82" i="35"/>
  <c r="N87" i="35" s="1"/>
  <c r="O105" i="33"/>
  <c r="O124" i="34"/>
  <c r="P120" i="34"/>
  <c r="S105" i="27"/>
  <c r="K109" i="32"/>
  <c r="J111" i="32"/>
  <c r="J125" i="32" s="1"/>
  <c r="J127" i="32" s="1"/>
  <c r="AB134" i="26"/>
  <c r="AA134" i="26"/>
  <c r="I136" i="27"/>
  <c r="J136" i="27"/>
  <c r="K136" i="27" s="1"/>
  <c r="L136" i="27" s="1"/>
  <c r="M136" i="27" s="1"/>
  <c r="N136" i="27" s="1"/>
  <c r="O136" i="27" s="1"/>
  <c r="P136" i="27" s="1"/>
  <c r="Q136" i="27" s="1"/>
  <c r="R136" i="27" s="1"/>
  <c r="S136" i="27" s="1"/>
  <c r="T136" i="27" s="1"/>
  <c r="U136" i="27" s="1"/>
  <c r="V136" i="27" s="1"/>
  <c r="W136" i="27" s="1"/>
  <c r="X136" i="27" s="1"/>
  <c r="Y136" i="27" s="1"/>
  <c r="Z136" i="27" s="1"/>
  <c r="AA136" i="27" s="1"/>
  <c r="AB136" i="27" s="1"/>
  <c r="Q113" i="35"/>
  <c r="U134" i="34"/>
  <c r="V134" i="34"/>
  <c r="N78" i="28"/>
  <c r="M82" i="28"/>
  <c r="M87" i="28" s="1"/>
  <c r="N117" i="36"/>
  <c r="O113" i="36"/>
  <c r="P113" i="30"/>
  <c r="O117" i="30"/>
  <c r="O113" i="32"/>
  <c r="N117" i="32"/>
  <c r="N78" i="30"/>
  <c r="M82" i="30"/>
  <c r="M87" i="30" s="1"/>
  <c r="M90" i="26"/>
  <c r="M94" i="26" s="1"/>
  <c r="I137" i="36"/>
  <c r="I144" i="36"/>
  <c r="P98" i="25"/>
  <c r="O103" i="25"/>
  <c r="C144" i="31"/>
  <c r="C137" i="31"/>
  <c r="C139" i="31"/>
  <c r="I144" i="35"/>
  <c r="I137" i="35"/>
  <c r="L90" i="30"/>
  <c r="L94" i="30" s="1"/>
  <c r="O78" i="32"/>
  <c r="N82" i="32"/>
  <c r="N87" i="32" s="1"/>
  <c r="Z134" i="27"/>
  <c r="Y134" i="27"/>
  <c r="U134" i="31"/>
  <c r="V134" i="31"/>
  <c r="C137" i="36"/>
  <c r="C144" i="36"/>
  <c r="C139" i="36"/>
  <c r="Q124" i="30"/>
  <c r="R120" i="30"/>
  <c r="K109" i="31"/>
  <c r="J111" i="31"/>
  <c r="J125" i="31" s="1"/>
  <c r="J127" i="31" s="1"/>
  <c r="Q117" i="34"/>
  <c r="R113" i="34"/>
  <c r="C137" i="35"/>
  <c r="C144" i="35"/>
  <c r="C139" i="35"/>
  <c r="O113" i="27"/>
  <c r="N117" i="27"/>
  <c r="I139" i="25"/>
  <c r="I142" i="25"/>
  <c r="P124" i="26"/>
  <c r="Q120" i="26"/>
  <c r="O114" i="35"/>
  <c r="N117" i="35"/>
  <c r="O105" i="32"/>
  <c r="O98" i="29"/>
  <c r="N103" i="29"/>
  <c r="I144" i="34"/>
  <c r="I137" i="34"/>
  <c r="J109" i="28"/>
  <c r="C111" i="28"/>
  <c r="C125" i="28" s="1"/>
  <c r="C127" i="28" s="1"/>
  <c r="I109" i="28"/>
  <c r="I111" i="28" s="1"/>
  <c r="I125" i="28" s="1"/>
  <c r="I127" i="28" s="1"/>
  <c r="S120" i="28"/>
  <c r="M90" i="32"/>
  <c r="M94" i="32" s="1"/>
  <c r="K109" i="36"/>
  <c r="J111" i="36"/>
  <c r="J125" i="36" s="1"/>
  <c r="J127" i="36" s="1"/>
  <c r="P103" i="32"/>
  <c r="Q98" i="32"/>
  <c r="I137" i="31"/>
  <c r="I144" i="31"/>
  <c r="K109" i="35"/>
  <c r="J111" i="35"/>
  <c r="J125" i="35" s="1"/>
  <c r="J127" i="35" s="1"/>
  <c r="O98" i="28"/>
  <c r="N103" i="28"/>
  <c r="M82" i="34"/>
  <c r="M87" i="34" s="1"/>
  <c r="N78" i="34"/>
  <c r="Q78" i="25"/>
  <c r="R105" i="36"/>
  <c r="O105" i="26"/>
  <c r="K109" i="34"/>
  <c r="J111" i="34"/>
  <c r="J125" i="34" s="1"/>
  <c r="J127" i="34" s="1"/>
  <c r="I136" i="28"/>
  <c r="J136" i="28"/>
  <c r="K136" i="28" s="1"/>
  <c r="L136" i="28" s="1"/>
  <c r="M136" i="28" s="1"/>
  <c r="N136" i="28" s="1"/>
  <c r="O136" i="28" s="1"/>
  <c r="P136" i="28" s="1"/>
  <c r="Q136" i="28" s="1"/>
  <c r="R136" i="28" s="1"/>
  <c r="S136" i="28" s="1"/>
  <c r="T136" i="28" s="1"/>
  <c r="U136" i="28" s="1"/>
  <c r="V136" i="28" s="1"/>
  <c r="W136" i="28" s="1"/>
  <c r="X136" i="28" s="1"/>
  <c r="Y136" i="28" s="1"/>
  <c r="Z136" i="28" s="1"/>
  <c r="AA136" i="28" s="1"/>
  <c r="AB136" i="28" s="1"/>
  <c r="J109" i="26"/>
  <c r="I109" i="26"/>
  <c r="I111" i="26" s="1"/>
  <c r="I125" i="26" s="1"/>
  <c r="I127" i="26" s="1"/>
  <c r="C111" i="26"/>
  <c r="C125" i="26" s="1"/>
  <c r="C127" i="26" s="1"/>
  <c r="T105" i="28"/>
  <c r="V134" i="35"/>
  <c r="U134" i="35"/>
  <c r="O90" i="36"/>
  <c r="O94" i="36" s="1"/>
  <c r="O98" i="30"/>
  <c r="N103" i="30"/>
  <c r="O78" i="29"/>
  <c r="N82" i="29"/>
  <c r="N87" i="29" s="1"/>
  <c r="V134" i="27"/>
  <c r="U134" i="27"/>
  <c r="Q105" i="25"/>
  <c r="O124" i="35"/>
  <c r="P120" i="35"/>
  <c r="O105" i="30"/>
  <c r="M94" i="29"/>
  <c r="M90" i="29"/>
  <c r="P98" i="36"/>
  <c r="O103" i="36"/>
  <c r="N124" i="25"/>
  <c r="O120" i="25"/>
  <c r="O107" i="36"/>
  <c r="P120" i="33"/>
  <c r="O124" i="33"/>
  <c r="O117" i="26"/>
  <c r="P113" i="26"/>
  <c r="J137" i="25"/>
  <c r="J144" i="25"/>
  <c r="Z134" i="25"/>
  <c r="Y134" i="25"/>
  <c r="Y134" i="36"/>
  <c r="Z134" i="36"/>
  <c r="J109" i="29"/>
  <c r="C111" i="29"/>
  <c r="C125" i="29" s="1"/>
  <c r="C127" i="29" s="1"/>
  <c r="I109" i="29"/>
  <c r="I111" i="29" s="1"/>
  <c r="I125" i="29" s="1"/>
  <c r="I127" i="29" s="1"/>
  <c r="N80" i="31"/>
  <c r="M82" i="31"/>
  <c r="M87" i="31" s="1"/>
  <c r="U134" i="28"/>
  <c r="V134" i="28"/>
  <c r="L109" i="25"/>
  <c r="K111" i="25"/>
  <c r="K125" i="25" s="1"/>
  <c r="K127" i="25" s="1"/>
  <c r="P105" i="31"/>
  <c r="P120" i="32"/>
  <c r="O124" i="32"/>
  <c r="C137" i="32"/>
  <c r="C144" i="32"/>
  <c r="L90" i="31"/>
  <c r="L94" i="31"/>
  <c r="Z134" i="28"/>
  <c r="Y134" i="28"/>
  <c r="M82" i="33"/>
  <c r="M87" i="33" s="1"/>
  <c r="N78" i="33"/>
  <c r="M90" i="25"/>
  <c r="M94" i="25"/>
  <c r="O98" i="27"/>
  <c r="N103" i="27"/>
  <c r="L94" i="33"/>
  <c r="L90" i="33"/>
  <c r="O79" i="25"/>
  <c r="N82" i="25"/>
  <c r="N87" i="25" s="1"/>
  <c r="C111" i="27"/>
  <c r="C125" i="27" s="1"/>
  <c r="C127" i="27" s="1"/>
  <c r="I109" i="27"/>
  <c r="I111" i="27" s="1"/>
  <c r="I125" i="27" s="1"/>
  <c r="I127" i="27" s="1"/>
  <c r="J109" i="27"/>
  <c r="O117" i="28"/>
  <c r="P113" i="28"/>
  <c r="C111" i="30"/>
  <c r="C125" i="30" s="1"/>
  <c r="C127" i="30" s="1"/>
  <c r="J109" i="30"/>
  <c r="I109" i="30"/>
  <c r="I111" i="30" s="1"/>
  <c r="I125" i="30" s="1"/>
  <c r="I127" i="30" s="1"/>
  <c r="C111" i="33"/>
  <c r="C125" i="33" s="1"/>
  <c r="C127" i="33" s="1"/>
  <c r="I109" i="33"/>
  <c r="I111" i="33" s="1"/>
  <c r="I125" i="33" s="1"/>
  <c r="I127" i="33" s="1"/>
  <c r="J109" i="33"/>
  <c r="P120" i="36"/>
  <c r="O124" i="36"/>
  <c r="Q82" i="27"/>
  <c r="Q87" i="27" s="1"/>
  <c r="R78" i="27"/>
  <c r="M90" i="35"/>
  <c r="M94" i="35"/>
  <c r="O113" i="25"/>
  <c r="N117" i="25"/>
  <c r="O105" i="34"/>
  <c r="I137" i="32"/>
  <c r="I144" i="32"/>
  <c r="O98" i="33"/>
  <c r="N103" i="33"/>
  <c r="L109" i="19"/>
  <c r="K111" i="19"/>
  <c r="K125" i="19" s="1"/>
  <c r="J136" i="22"/>
  <c r="K136" i="22" s="1"/>
  <c r="L136" i="22" s="1"/>
  <c r="M136" i="22" s="1"/>
  <c r="N136" i="22" s="1"/>
  <c r="O136" i="22" s="1"/>
  <c r="P136" i="22" s="1"/>
  <c r="Q136" i="22" s="1"/>
  <c r="R136" i="22" s="1"/>
  <c r="S136" i="22" s="1"/>
  <c r="T136" i="22" s="1"/>
  <c r="U136" i="22" s="1"/>
  <c r="V136" i="22" s="1"/>
  <c r="W136" i="22" s="1"/>
  <c r="X136" i="22" s="1"/>
  <c r="Y136" i="22" s="1"/>
  <c r="Z136" i="22" s="1"/>
  <c r="AA136" i="22" s="1"/>
  <c r="AB136" i="22" s="1"/>
  <c r="I136" i="22"/>
  <c r="I109" i="23"/>
  <c r="I111" i="23" s="1"/>
  <c r="I125" i="23" s="1"/>
  <c r="I127" i="23" s="1"/>
  <c r="J109" i="23"/>
  <c r="C111" i="23"/>
  <c r="C125" i="23" s="1"/>
  <c r="C127" i="23" s="1"/>
  <c r="Z134" i="23"/>
  <c r="Y134" i="23"/>
  <c r="L90" i="20"/>
  <c r="L94" i="20"/>
  <c r="L94" i="21"/>
  <c r="L90" i="21"/>
  <c r="S105" i="21"/>
  <c r="N103" i="22"/>
  <c r="O98" i="22"/>
  <c r="L90" i="23"/>
  <c r="L94" i="23"/>
  <c r="O98" i="21"/>
  <c r="N103" i="21"/>
  <c r="J109" i="21"/>
  <c r="C111" i="21"/>
  <c r="C125" i="21" s="1"/>
  <c r="C127" i="21" s="1"/>
  <c r="I109" i="21"/>
  <c r="I111" i="21" s="1"/>
  <c r="I125" i="21" s="1"/>
  <c r="I127" i="21" s="1"/>
  <c r="L90" i="22"/>
  <c r="L94" i="22"/>
  <c r="N78" i="22"/>
  <c r="M82" i="22"/>
  <c r="M87" i="22" s="1"/>
  <c r="J136" i="24"/>
  <c r="K136" i="24" s="1"/>
  <c r="L136" i="24" s="1"/>
  <c r="M136" i="24" s="1"/>
  <c r="N136" i="24" s="1"/>
  <c r="O136" i="24" s="1"/>
  <c r="P136" i="24" s="1"/>
  <c r="Q136" i="24" s="1"/>
  <c r="R136" i="24" s="1"/>
  <c r="S136" i="24" s="1"/>
  <c r="T136" i="24" s="1"/>
  <c r="U136" i="24" s="1"/>
  <c r="V136" i="24" s="1"/>
  <c r="W136" i="24" s="1"/>
  <c r="X136" i="24" s="1"/>
  <c r="Y136" i="24" s="1"/>
  <c r="Z136" i="24" s="1"/>
  <c r="AA136" i="24" s="1"/>
  <c r="AB136" i="24" s="1"/>
  <c r="I136" i="24"/>
  <c r="O107" i="23"/>
  <c r="R105" i="22"/>
  <c r="M82" i="21"/>
  <c r="M87" i="21" s="1"/>
  <c r="N78" i="21"/>
  <c r="N78" i="23"/>
  <c r="M82" i="23"/>
  <c r="M87" i="23" s="1"/>
  <c r="J109" i="22"/>
  <c r="C111" i="22"/>
  <c r="C125" i="22" s="1"/>
  <c r="C127" i="22" s="1"/>
  <c r="I109" i="22"/>
  <c r="I111" i="22" s="1"/>
  <c r="I125" i="22" s="1"/>
  <c r="I127" i="22" s="1"/>
  <c r="J136" i="23"/>
  <c r="K136" i="23" s="1"/>
  <c r="L136" i="23" s="1"/>
  <c r="M136" i="23" s="1"/>
  <c r="N136" i="23" s="1"/>
  <c r="O136" i="23" s="1"/>
  <c r="P136" i="23" s="1"/>
  <c r="Q136" i="23" s="1"/>
  <c r="R136" i="23" s="1"/>
  <c r="S136" i="23" s="1"/>
  <c r="T136" i="23" s="1"/>
  <c r="U136" i="23" s="1"/>
  <c r="V136" i="23" s="1"/>
  <c r="W136" i="23" s="1"/>
  <c r="X136" i="23" s="1"/>
  <c r="Y136" i="23" s="1"/>
  <c r="Z136" i="23" s="1"/>
  <c r="AA136" i="23" s="1"/>
  <c r="AB136" i="23" s="1"/>
  <c r="I136" i="23"/>
  <c r="J109" i="24"/>
  <c r="I109" i="24"/>
  <c r="I111" i="24" s="1"/>
  <c r="I125" i="24" s="1"/>
  <c r="I127" i="24" s="1"/>
  <c r="C111" i="24"/>
  <c r="C125" i="24" s="1"/>
  <c r="C127" i="24" s="1"/>
  <c r="Z134" i="20"/>
  <c r="Y134" i="20"/>
  <c r="I136" i="21"/>
  <c r="J136" i="21"/>
  <c r="K136" i="21" s="1"/>
  <c r="L136" i="21" s="1"/>
  <c r="M136" i="21" s="1"/>
  <c r="N136" i="21" s="1"/>
  <c r="O136" i="21" s="1"/>
  <c r="P136" i="21" s="1"/>
  <c r="Q136" i="21" s="1"/>
  <c r="R136" i="21" s="1"/>
  <c r="S136" i="21" s="1"/>
  <c r="T136" i="21" s="1"/>
  <c r="U136" i="21" s="1"/>
  <c r="V136" i="21" s="1"/>
  <c r="W136" i="21" s="1"/>
  <c r="X136" i="21" s="1"/>
  <c r="Y136" i="21" s="1"/>
  <c r="Z136" i="21" s="1"/>
  <c r="AA136" i="21" s="1"/>
  <c r="AB136" i="21" s="1"/>
  <c r="Q124" i="24"/>
  <c r="R120" i="24"/>
  <c r="P98" i="23"/>
  <c r="O103" i="23"/>
  <c r="O117" i="19"/>
  <c r="P113" i="19"/>
  <c r="AA134" i="24"/>
  <c r="AB134" i="24"/>
  <c r="L94" i="19"/>
  <c r="L90" i="19"/>
  <c r="O105" i="20"/>
  <c r="W134" i="22"/>
  <c r="X134" i="22"/>
  <c r="Q120" i="21"/>
  <c r="P124" i="21"/>
  <c r="P124" i="20"/>
  <c r="Q120" i="20"/>
  <c r="M82" i="19"/>
  <c r="M87" i="19" s="1"/>
  <c r="N78" i="19"/>
  <c r="I136" i="20"/>
  <c r="J136" i="20"/>
  <c r="K136" i="20" s="1"/>
  <c r="L136" i="20" s="1"/>
  <c r="M136" i="20" s="1"/>
  <c r="N136" i="20" s="1"/>
  <c r="O136" i="20" s="1"/>
  <c r="P136" i="20" s="1"/>
  <c r="Q136" i="20" s="1"/>
  <c r="R136" i="20" s="1"/>
  <c r="S136" i="20" s="1"/>
  <c r="T136" i="20" s="1"/>
  <c r="U136" i="20" s="1"/>
  <c r="V136" i="20" s="1"/>
  <c r="W136" i="20" s="1"/>
  <c r="X136" i="20" s="1"/>
  <c r="Y136" i="20" s="1"/>
  <c r="Z136" i="20" s="1"/>
  <c r="AA136" i="20" s="1"/>
  <c r="AB136" i="20" s="1"/>
  <c r="P124" i="19"/>
  <c r="Q120" i="19"/>
  <c r="Q120" i="23"/>
  <c r="P124" i="23"/>
  <c r="O117" i="21"/>
  <c r="P113" i="21"/>
  <c r="N103" i="20"/>
  <c r="O98" i="20"/>
  <c r="AB134" i="21"/>
  <c r="AA134" i="21"/>
  <c r="AB134" i="19"/>
  <c r="AA134" i="19"/>
  <c r="Q105" i="19"/>
  <c r="O103" i="24"/>
  <c r="P98" i="24"/>
  <c r="Q120" i="22"/>
  <c r="P124" i="22"/>
  <c r="K127" i="19"/>
  <c r="J109" i="20"/>
  <c r="I109" i="20"/>
  <c r="I111" i="20" s="1"/>
  <c r="I125" i="20" s="1"/>
  <c r="I127" i="20" s="1"/>
  <c r="C111" i="20"/>
  <c r="C125" i="20" s="1"/>
  <c r="C127" i="20" s="1"/>
  <c r="M82" i="24"/>
  <c r="M87" i="24" s="1"/>
  <c r="N78" i="24"/>
  <c r="N134" i="22"/>
  <c r="O134" i="22" s="1"/>
  <c r="T134" i="22"/>
  <c r="S134" i="22"/>
  <c r="V134" i="20"/>
  <c r="U134" i="20"/>
  <c r="J144" i="19"/>
  <c r="J137" i="19"/>
  <c r="I139" i="19"/>
  <c r="I142" i="19"/>
  <c r="P98" i="19"/>
  <c r="O103" i="19"/>
  <c r="O113" i="20"/>
  <c r="N117" i="20"/>
  <c r="O105" i="24"/>
  <c r="Q105" i="23"/>
  <c r="L90" i="24"/>
  <c r="L94" i="24"/>
  <c r="O113" i="22"/>
  <c r="N117" i="22"/>
  <c r="O117" i="24"/>
  <c r="P113" i="24"/>
  <c r="P106" i="22"/>
  <c r="R113" i="23"/>
  <c r="Q117" i="23"/>
  <c r="U134" i="23"/>
  <c r="V134" i="23"/>
  <c r="N78" i="20"/>
  <c r="M82" i="20"/>
  <c r="M87" i="20" s="1"/>
  <c r="N78" i="18"/>
  <c r="M82" i="18"/>
  <c r="M87" i="18" s="1"/>
  <c r="O124" i="18"/>
  <c r="P120" i="18"/>
  <c r="C144" i="18"/>
  <c r="C139" i="18"/>
  <c r="C137" i="18"/>
  <c r="Q134" i="18"/>
  <c r="R134" i="18"/>
  <c r="L134" i="18"/>
  <c r="M134" i="18" s="1"/>
  <c r="I137" i="18"/>
  <c r="I144" i="18"/>
  <c r="K109" i="18"/>
  <c r="J111" i="18"/>
  <c r="J125" i="18" s="1"/>
  <c r="J127" i="18" s="1"/>
  <c r="N117" i="18"/>
  <c r="O113" i="18"/>
  <c r="Q105" i="18"/>
  <c r="L90" i="18"/>
  <c r="L94" i="18"/>
  <c r="P103" i="18"/>
  <c r="Q98" i="18"/>
  <c r="O124" i="17"/>
  <c r="P120" i="17"/>
  <c r="C137" i="17"/>
  <c r="C144" i="17"/>
  <c r="C139" i="17"/>
  <c r="K109" i="17"/>
  <c r="J111" i="17"/>
  <c r="J125" i="17" s="1"/>
  <c r="J127" i="17" s="1"/>
  <c r="Q82" i="17"/>
  <c r="Q87" i="17" s="1"/>
  <c r="R78" i="17"/>
  <c r="P90" i="17"/>
  <c r="P94" i="17" s="1"/>
  <c r="N117" i="17"/>
  <c r="O113" i="17"/>
  <c r="Y134" i="17"/>
  <c r="Z134" i="17"/>
  <c r="V134" i="17"/>
  <c r="U134" i="17"/>
  <c r="P105" i="17"/>
  <c r="N103" i="17"/>
  <c r="O98" i="17"/>
  <c r="I137" i="17"/>
  <c r="I144" i="17"/>
  <c r="J137" i="16"/>
  <c r="J144" i="16"/>
  <c r="P78" i="16"/>
  <c r="N79" i="16"/>
  <c r="M82" i="16"/>
  <c r="M87" i="16" s="1"/>
  <c r="R105" i="16"/>
  <c r="L109" i="16"/>
  <c r="K111" i="16"/>
  <c r="K125" i="16" s="1"/>
  <c r="K127" i="16" s="1"/>
  <c r="Q134" i="16"/>
  <c r="L134" i="16"/>
  <c r="M134" i="16" s="1"/>
  <c r="R134" i="16"/>
  <c r="N117" i="16"/>
  <c r="O113" i="16"/>
  <c r="O103" i="16"/>
  <c r="P98" i="16"/>
  <c r="Q124" i="16"/>
  <c r="R120" i="16"/>
  <c r="P106" i="16"/>
  <c r="I137" i="16"/>
  <c r="L90" i="16"/>
  <c r="L94" i="16"/>
  <c r="P90" i="15"/>
  <c r="P94" i="15"/>
  <c r="V134" i="15"/>
  <c r="U134" i="15"/>
  <c r="Y134" i="15"/>
  <c r="Z134" i="15"/>
  <c r="P113" i="15"/>
  <c r="O117" i="15"/>
  <c r="O105" i="15"/>
  <c r="O124" i="15"/>
  <c r="P120" i="15"/>
  <c r="I137" i="15"/>
  <c r="I144" i="15"/>
  <c r="C139" i="15"/>
  <c r="C137" i="15"/>
  <c r="C144" i="15"/>
  <c r="Q82" i="15"/>
  <c r="Q87" i="15" s="1"/>
  <c r="R78" i="15"/>
  <c r="P103" i="15"/>
  <c r="Q98" i="15"/>
  <c r="K109" i="15"/>
  <c r="J111" i="15"/>
  <c r="J125" i="15" s="1"/>
  <c r="J127" i="15" s="1"/>
  <c r="S103" i="37" l="1"/>
  <c r="T98" i="37"/>
  <c r="R105" i="37"/>
  <c r="I137" i="37"/>
  <c r="I144" i="37"/>
  <c r="C139" i="37"/>
  <c r="C137" i="37"/>
  <c r="C144" i="37"/>
  <c r="M90" i="37"/>
  <c r="M94" i="37" s="1"/>
  <c r="K109" i="37"/>
  <c r="J111" i="37"/>
  <c r="J125" i="37" s="1"/>
  <c r="J127" i="37" s="1"/>
  <c r="N82" i="37"/>
  <c r="N87" i="37" s="1"/>
  <c r="O78" i="37"/>
  <c r="AB134" i="37"/>
  <c r="AA134" i="37"/>
  <c r="O117" i="37"/>
  <c r="P113" i="37"/>
  <c r="Q124" i="37"/>
  <c r="R120" i="37"/>
  <c r="Q120" i="33"/>
  <c r="P124" i="33"/>
  <c r="L109" i="35"/>
  <c r="K111" i="35"/>
  <c r="K125" i="35" s="1"/>
  <c r="K127" i="35" s="1"/>
  <c r="O117" i="25"/>
  <c r="P113" i="25"/>
  <c r="K109" i="33"/>
  <c r="J111" i="33"/>
  <c r="J125" i="33" s="1"/>
  <c r="J127" i="33" s="1"/>
  <c r="P117" i="28"/>
  <c r="Q113" i="28"/>
  <c r="Q105" i="31"/>
  <c r="O80" i="31"/>
  <c r="N82" i="31"/>
  <c r="N87" i="31" s="1"/>
  <c r="P107" i="36"/>
  <c r="P105" i="30"/>
  <c r="R78" i="25"/>
  <c r="I142" i="31"/>
  <c r="I139" i="31"/>
  <c r="P105" i="32"/>
  <c r="L109" i="31"/>
  <c r="K111" i="31"/>
  <c r="K125" i="31" s="1"/>
  <c r="K127" i="31" s="1"/>
  <c r="AA134" i="31"/>
  <c r="AB134" i="31"/>
  <c r="P113" i="36"/>
  <c r="O117" i="36"/>
  <c r="O117" i="33"/>
  <c r="P113" i="33"/>
  <c r="Q103" i="31"/>
  <c r="R98" i="31"/>
  <c r="R120" i="27"/>
  <c r="Q124" i="27"/>
  <c r="T134" i="29"/>
  <c r="N134" i="29"/>
  <c r="O134" i="29" s="1"/>
  <c r="S134" i="29"/>
  <c r="R78" i="31"/>
  <c r="I137" i="33"/>
  <c r="I144" i="33"/>
  <c r="I137" i="29"/>
  <c r="I144" i="29"/>
  <c r="P120" i="25"/>
  <c r="O124" i="25"/>
  <c r="Q120" i="35"/>
  <c r="P124" i="35"/>
  <c r="N90" i="29"/>
  <c r="N94" i="29"/>
  <c r="J137" i="34"/>
  <c r="J144" i="34"/>
  <c r="I144" i="28"/>
  <c r="I137" i="28"/>
  <c r="T105" i="27"/>
  <c r="P105" i="35"/>
  <c r="X134" i="29"/>
  <c r="W134" i="29"/>
  <c r="N82" i="34"/>
  <c r="N87" i="34" s="1"/>
  <c r="O78" i="34"/>
  <c r="Q103" i="32"/>
  <c r="R98" i="32"/>
  <c r="O117" i="27"/>
  <c r="P113" i="27"/>
  <c r="P98" i="33"/>
  <c r="O103" i="33"/>
  <c r="C137" i="33"/>
  <c r="C144" i="33"/>
  <c r="C139" i="33"/>
  <c r="K109" i="27"/>
  <c r="J111" i="27"/>
  <c r="J125" i="27" s="1"/>
  <c r="J127" i="27" s="1"/>
  <c r="O103" i="27"/>
  <c r="P98" i="27"/>
  <c r="K144" i="25"/>
  <c r="K137" i="25"/>
  <c r="C139" i="29"/>
  <c r="C137" i="29"/>
  <c r="C144" i="29"/>
  <c r="J142" i="25"/>
  <c r="J139" i="25"/>
  <c r="P78" i="29"/>
  <c r="O82" i="29"/>
  <c r="O87" i="29" s="1"/>
  <c r="U105" i="28"/>
  <c r="L109" i="34"/>
  <c r="K111" i="34"/>
  <c r="K125" i="34" s="1"/>
  <c r="K127" i="34" s="1"/>
  <c r="M94" i="34"/>
  <c r="M90" i="34"/>
  <c r="C137" i="28"/>
  <c r="C144" i="28"/>
  <c r="C139" i="28"/>
  <c r="R124" i="30"/>
  <c r="S120" i="30"/>
  <c r="M94" i="30"/>
  <c r="M90" i="30"/>
  <c r="M90" i="28"/>
  <c r="M94" i="28" s="1"/>
  <c r="P124" i="34"/>
  <c r="Q120" i="34"/>
  <c r="N94" i="26"/>
  <c r="N90" i="26"/>
  <c r="Q103" i="34"/>
  <c r="R98" i="34"/>
  <c r="Q105" i="29"/>
  <c r="AB134" i="25"/>
  <c r="AA134" i="25"/>
  <c r="M109" i="25"/>
  <c r="L111" i="25"/>
  <c r="L125" i="25" s="1"/>
  <c r="L127" i="25" s="1"/>
  <c r="K109" i="29"/>
  <c r="J111" i="29"/>
  <c r="J125" i="29" s="1"/>
  <c r="J127" i="29" s="1"/>
  <c r="P117" i="26"/>
  <c r="Q113" i="26"/>
  <c r="I144" i="27"/>
  <c r="I137" i="27"/>
  <c r="R105" i="25"/>
  <c r="J137" i="36"/>
  <c r="J144" i="36"/>
  <c r="K109" i="28"/>
  <c r="J111" i="28"/>
  <c r="J125" i="28" s="1"/>
  <c r="J127" i="28" s="1"/>
  <c r="P114" i="35"/>
  <c r="O117" i="35"/>
  <c r="N90" i="32"/>
  <c r="N94" i="32" s="1"/>
  <c r="N82" i="30"/>
  <c r="N87" i="30" s="1"/>
  <c r="O78" i="30"/>
  <c r="O78" i="28"/>
  <c r="N82" i="28"/>
  <c r="N87" i="28" s="1"/>
  <c r="O82" i="26"/>
  <c r="O87" i="26" s="1"/>
  <c r="P78" i="26"/>
  <c r="AB134" i="36"/>
  <c r="AA134" i="36"/>
  <c r="I142" i="32"/>
  <c r="I139" i="32"/>
  <c r="Q90" i="27"/>
  <c r="Q94" i="27" s="1"/>
  <c r="K109" i="30"/>
  <c r="J111" i="30"/>
  <c r="J125" i="30" s="1"/>
  <c r="J127" i="30" s="1"/>
  <c r="C137" i="27"/>
  <c r="C144" i="27"/>
  <c r="C139" i="27"/>
  <c r="P103" i="36"/>
  <c r="Q98" i="36"/>
  <c r="O103" i="30"/>
  <c r="P98" i="30"/>
  <c r="C144" i="26"/>
  <c r="C137" i="26"/>
  <c r="P105" i="26"/>
  <c r="O103" i="28"/>
  <c r="P98" i="28"/>
  <c r="L109" i="36"/>
  <c r="K111" i="36"/>
  <c r="K125" i="36" s="1"/>
  <c r="K127" i="36" s="1"/>
  <c r="I142" i="34"/>
  <c r="I139" i="34"/>
  <c r="R120" i="26"/>
  <c r="Q124" i="26"/>
  <c r="P78" i="32"/>
  <c r="O82" i="32"/>
  <c r="O87" i="32" s="1"/>
  <c r="I144" i="26"/>
  <c r="I137" i="26"/>
  <c r="S105" i="36"/>
  <c r="J137" i="35"/>
  <c r="J144" i="35"/>
  <c r="R117" i="34"/>
  <c r="S113" i="34"/>
  <c r="P103" i="25"/>
  <c r="Q98" i="25"/>
  <c r="P113" i="32"/>
  <c r="O117" i="32"/>
  <c r="AB134" i="34"/>
  <c r="AA134" i="34"/>
  <c r="J137" i="32"/>
  <c r="J144" i="32"/>
  <c r="P105" i="33"/>
  <c r="P103" i="26"/>
  <c r="Q98" i="26"/>
  <c r="R121" i="28"/>
  <c r="Q124" i="28"/>
  <c r="Q120" i="29"/>
  <c r="P124" i="29"/>
  <c r="R82" i="27"/>
  <c r="R87" i="27" s="1"/>
  <c r="S78" i="27"/>
  <c r="I137" i="30"/>
  <c r="I144" i="30"/>
  <c r="C144" i="30"/>
  <c r="C139" i="30"/>
  <c r="C137" i="30"/>
  <c r="P124" i="36"/>
  <c r="Q120" i="36"/>
  <c r="K109" i="26"/>
  <c r="J111" i="26"/>
  <c r="J125" i="26" s="1"/>
  <c r="J127" i="26" s="1"/>
  <c r="R113" i="35"/>
  <c r="L109" i="32"/>
  <c r="K111" i="32"/>
  <c r="K125" i="32" s="1"/>
  <c r="K127" i="32" s="1"/>
  <c r="N90" i="35"/>
  <c r="N94" i="35" s="1"/>
  <c r="Q82" i="36"/>
  <c r="Q87" i="36" s="1"/>
  <c r="R78" i="36"/>
  <c r="P103" i="35"/>
  <c r="Q98" i="35"/>
  <c r="R117" i="29"/>
  <c r="S113" i="29"/>
  <c r="N94" i="25"/>
  <c r="N90" i="25"/>
  <c r="N82" i="33"/>
  <c r="N87" i="33" s="1"/>
  <c r="O78" i="33"/>
  <c r="P105" i="34"/>
  <c r="P79" i="25"/>
  <c r="O82" i="25"/>
  <c r="O87" i="25" s="1"/>
  <c r="M94" i="33"/>
  <c r="M90" i="33"/>
  <c r="AB134" i="28"/>
  <c r="AA134" i="28"/>
  <c r="P124" i="32"/>
  <c r="Q120" i="32"/>
  <c r="M90" i="31"/>
  <c r="M94" i="31" s="1"/>
  <c r="AB134" i="27"/>
  <c r="AA134" i="27"/>
  <c r="AB134" i="35"/>
  <c r="AA134" i="35"/>
  <c r="T120" i="28"/>
  <c r="O103" i="29"/>
  <c r="P98" i="29"/>
  <c r="J144" i="31"/>
  <c r="J137" i="31"/>
  <c r="I142" i="35"/>
  <c r="I139" i="35"/>
  <c r="I142" i="36"/>
  <c r="I139" i="36"/>
  <c r="P117" i="30"/>
  <c r="Q113" i="30"/>
  <c r="P78" i="35"/>
  <c r="O82" i="35"/>
  <c r="O87" i="35" s="1"/>
  <c r="Q120" i="31"/>
  <c r="P124" i="31"/>
  <c r="P90" i="36"/>
  <c r="P94" i="36" s="1"/>
  <c r="P113" i="31"/>
  <c r="O117" i="31"/>
  <c r="Q113" i="19"/>
  <c r="P117" i="19"/>
  <c r="M90" i="21"/>
  <c r="M94" i="21" s="1"/>
  <c r="M94" i="22"/>
  <c r="M90" i="22"/>
  <c r="P98" i="21"/>
  <c r="O103" i="21"/>
  <c r="I137" i="23"/>
  <c r="I144" i="23"/>
  <c r="Q124" i="23"/>
  <c r="R120" i="23"/>
  <c r="M90" i="20"/>
  <c r="M94" i="20"/>
  <c r="J142" i="19"/>
  <c r="J139" i="19"/>
  <c r="M94" i="24"/>
  <c r="M90" i="24"/>
  <c r="P103" i="24"/>
  <c r="Q98" i="24"/>
  <c r="P98" i="20"/>
  <c r="O103" i="20"/>
  <c r="I137" i="22"/>
  <c r="I144" i="22"/>
  <c r="AB134" i="23"/>
  <c r="AA134" i="23"/>
  <c r="C144" i="20"/>
  <c r="C137" i="20"/>
  <c r="P117" i="24"/>
  <c r="Q113" i="24"/>
  <c r="O78" i="22"/>
  <c r="N82" i="22"/>
  <c r="N87" i="22" s="1"/>
  <c r="O78" i="19"/>
  <c r="N82" i="19"/>
  <c r="N87" i="19" s="1"/>
  <c r="C139" i="24"/>
  <c r="C144" i="24"/>
  <c r="C137" i="24"/>
  <c r="K109" i="22"/>
  <c r="J111" i="22"/>
  <c r="J125" i="22" s="1"/>
  <c r="J127" i="22" s="1"/>
  <c r="I137" i="24"/>
  <c r="I144" i="24"/>
  <c r="O103" i="22"/>
  <c r="P98" i="22"/>
  <c r="Q106" i="22"/>
  <c r="C137" i="22"/>
  <c r="C139" i="22"/>
  <c r="C144" i="22"/>
  <c r="S105" i="22"/>
  <c r="O117" i="22"/>
  <c r="P113" i="22"/>
  <c r="P113" i="20"/>
  <c r="O117" i="20"/>
  <c r="AB134" i="20"/>
  <c r="AA134" i="20"/>
  <c r="I137" i="20"/>
  <c r="I144" i="20"/>
  <c r="R105" i="19"/>
  <c r="P117" i="21"/>
  <c r="Q113" i="21"/>
  <c r="R117" i="23"/>
  <c r="S113" i="23"/>
  <c r="K109" i="20"/>
  <c r="J111" i="20"/>
  <c r="J125" i="20" s="1"/>
  <c r="J127" i="20" s="1"/>
  <c r="M90" i="19"/>
  <c r="M94" i="19" s="1"/>
  <c r="P105" i="20"/>
  <c r="Q98" i="23"/>
  <c r="P103" i="23"/>
  <c r="P103" i="19"/>
  <c r="Q98" i="19"/>
  <c r="Y134" i="22"/>
  <c r="Z134" i="22"/>
  <c r="K137" i="19"/>
  <c r="K144" i="19"/>
  <c r="Q124" i="20"/>
  <c r="R120" i="20"/>
  <c r="S120" i="24"/>
  <c r="R124" i="24"/>
  <c r="K109" i="24"/>
  <c r="J111" i="24"/>
  <c r="J125" i="24" s="1"/>
  <c r="J127" i="24" s="1"/>
  <c r="M90" i="23"/>
  <c r="M94" i="23"/>
  <c r="P107" i="23"/>
  <c r="I144" i="21"/>
  <c r="I137" i="21"/>
  <c r="M109" i="19"/>
  <c r="L111" i="19"/>
  <c r="L125" i="19" s="1"/>
  <c r="L127" i="19"/>
  <c r="O78" i="23"/>
  <c r="N82" i="23"/>
  <c r="N87" i="23" s="1"/>
  <c r="C137" i="21"/>
  <c r="C144" i="21"/>
  <c r="C139" i="21"/>
  <c r="R105" i="23"/>
  <c r="V134" i="22"/>
  <c r="U134" i="22"/>
  <c r="Q124" i="19"/>
  <c r="R120" i="19"/>
  <c r="K109" i="21"/>
  <c r="J111" i="21"/>
  <c r="J125" i="21" s="1"/>
  <c r="J127" i="21" s="1"/>
  <c r="T105" i="21"/>
  <c r="C139" i="23"/>
  <c r="C144" i="23"/>
  <c r="C137" i="23"/>
  <c r="O78" i="20"/>
  <c r="N82" i="20"/>
  <c r="N87" i="20" s="1"/>
  <c r="P105" i="24"/>
  <c r="N82" i="24"/>
  <c r="N87" i="24" s="1"/>
  <c r="O78" i="24"/>
  <c r="Q124" i="22"/>
  <c r="R120" i="22"/>
  <c r="Q124" i="21"/>
  <c r="R120" i="21"/>
  <c r="N82" i="21"/>
  <c r="N87" i="21" s="1"/>
  <c r="O78" i="21"/>
  <c r="K109" i="23"/>
  <c r="J111" i="23"/>
  <c r="J125" i="23" s="1"/>
  <c r="J127" i="23" s="1"/>
  <c r="J144" i="18"/>
  <c r="J137" i="18"/>
  <c r="L109" i="18"/>
  <c r="K111" i="18"/>
  <c r="K125" i="18" s="1"/>
  <c r="K127" i="18" s="1"/>
  <c r="R98" i="18"/>
  <c r="Q103" i="18"/>
  <c r="I142" i="18"/>
  <c r="I139" i="18"/>
  <c r="Q120" i="18"/>
  <c r="P124" i="18"/>
  <c r="R105" i="18"/>
  <c r="S134" i="18"/>
  <c r="N134" i="18"/>
  <c r="O134" i="18" s="1"/>
  <c r="T134" i="18"/>
  <c r="M90" i="18"/>
  <c r="M94" i="18"/>
  <c r="O117" i="18"/>
  <c r="P113" i="18"/>
  <c r="O78" i="18"/>
  <c r="N82" i="18"/>
  <c r="N87" i="18" s="1"/>
  <c r="W134" i="18"/>
  <c r="X134" i="18"/>
  <c r="I142" i="17"/>
  <c r="I139" i="17"/>
  <c r="P124" i="17"/>
  <c r="Q120" i="17"/>
  <c r="J137" i="17"/>
  <c r="J144" i="17"/>
  <c r="O103" i="17"/>
  <c r="P98" i="17"/>
  <c r="L109" i="17"/>
  <c r="K111" i="17"/>
  <c r="K125" i="17" s="1"/>
  <c r="K127" i="17" s="1"/>
  <c r="P113" i="17"/>
  <c r="O117" i="17"/>
  <c r="Q105" i="17"/>
  <c r="AB134" i="17"/>
  <c r="AA134" i="17"/>
  <c r="S78" i="17"/>
  <c r="R82" i="17"/>
  <c r="R87" i="17" s="1"/>
  <c r="Q90" i="17"/>
  <c r="Q94" i="17" s="1"/>
  <c r="K137" i="16"/>
  <c r="K144" i="16"/>
  <c r="I142" i="16"/>
  <c r="I139" i="16"/>
  <c r="O117" i="16"/>
  <c r="P113" i="16"/>
  <c r="M90" i="16"/>
  <c r="M94" i="16"/>
  <c r="O79" i="16"/>
  <c r="N82" i="16"/>
  <c r="N87" i="16" s="1"/>
  <c r="Q106" i="16"/>
  <c r="N134" i="16"/>
  <c r="O134" i="16" s="1"/>
  <c r="T134" i="16"/>
  <c r="S134" i="16"/>
  <c r="S120" i="16"/>
  <c r="R124" i="16"/>
  <c r="W134" i="16"/>
  <c r="X134" i="16"/>
  <c r="Q78" i="16"/>
  <c r="L127" i="16"/>
  <c r="P103" i="16"/>
  <c r="Q98" i="16"/>
  <c r="M109" i="16"/>
  <c r="L111" i="16"/>
  <c r="L125" i="16" s="1"/>
  <c r="S105" i="16"/>
  <c r="J139" i="16"/>
  <c r="J142" i="16"/>
  <c r="L109" i="15"/>
  <c r="K111" i="15"/>
  <c r="K125" i="15" s="1"/>
  <c r="K127" i="15" s="1"/>
  <c r="Q103" i="15"/>
  <c r="R98" i="15"/>
  <c r="I142" i="15"/>
  <c r="I139" i="15"/>
  <c r="P124" i="15"/>
  <c r="Q120" i="15"/>
  <c r="AA134" i="15"/>
  <c r="AB134" i="15"/>
  <c r="S78" i="15"/>
  <c r="R82" i="15"/>
  <c r="R87" i="15" s="1"/>
  <c r="Q90" i="15"/>
  <c r="Q94" i="15" s="1"/>
  <c r="P105" i="15"/>
  <c r="J144" i="15"/>
  <c r="J137" i="15"/>
  <c r="P117" i="15"/>
  <c r="Q113" i="15"/>
  <c r="U98" i="37" l="1"/>
  <c r="T103" i="37"/>
  <c r="O82" i="37"/>
  <c r="O87" i="37" s="1"/>
  <c r="P78" i="37"/>
  <c r="S120" i="37"/>
  <c r="R124" i="37"/>
  <c r="N94" i="37"/>
  <c r="N90" i="37"/>
  <c r="J137" i="37"/>
  <c r="J144" i="37"/>
  <c r="I142" i="37"/>
  <c r="I139" i="37"/>
  <c r="P117" i="37"/>
  <c r="Q113" i="37"/>
  <c r="L109" i="37"/>
  <c r="K111" i="37"/>
  <c r="K125" i="37" s="1"/>
  <c r="K127" i="37" s="1"/>
  <c r="S105" i="37"/>
  <c r="Q103" i="25"/>
  <c r="R98" i="25"/>
  <c r="J144" i="30"/>
  <c r="J137" i="30"/>
  <c r="J137" i="27"/>
  <c r="J144" i="27"/>
  <c r="Q105" i="35"/>
  <c r="Z134" i="29"/>
  <c r="Y134" i="29"/>
  <c r="Q107" i="36"/>
  <c r="J137" i="33"/>
  <c r="J144" i="33"/>
  <c r="Q124" i="33"/>
  <c r="R120" i="33"/>
  <c r="L109" i="29"/>
  <c r="K111" i="29"/>
  <c r="K125" i="29" s="1"/>
  <c r="K127" i="29" s="1"/>
  <c r="Q79" i="25"/>
  <c r="P82" i="25"/>
  <c r="P87" i="25" s="1"/>
  <c r="K137" i="32"/>
  <c r="K144" i="32"/>
  <c r="R94" i="27"/>
  <c r="R90" i="27"/>
  <c r="Q105" i="33"/>
  <c r="K137" i="36"/>
  <c r="K144" i="36"/>
  <c r="P103" i="30"/>
  <c r="Q98" i="30"/>
  <c r="L109" i="30"/>
  <c r="K111" i="30"/>
  <c r="K125" i="30" s="1"/>
  <c r="K127" i="30" s="1"/>
  <c r="O90" i="26"/>
  <c r="O94" i="26" s="1"/>
  <c r="Q114" i="35"/>
  <c r="P117" i="35"/>
  <c r="S105" i="25"/>
  <c r="L137" i="25"/>
  <c r="L144" i="25"/>
  <c r="T120" i="30"/>
  <c r="S124" i="30"/>
  <c r="K144" i="34"/>
  <c r="K137" i="34"/>
  <c r="L109" i="27"/>
  <c r="K111" i="27"/>
  <c r="K125" i="27" s="1"/>
  <c r="K127" i="27" s="1"/>
  <c r="S98" i="32"/>
  <c r="R103" i="32"/>
  <c r="V134" i="29"/>
  <c r="U134" i="29"/>
  <c r="N90" i="31"/>
  <c r="N94" i="31" s="1"/>
  <c r="L109" i="33"/>
  <c r="K111" i="33"/>
  <c r="K125" i="33" s="1"/>
  <c r="K127" i="33" s="1"/>
  <c r="Q124" i="36"/>
  <c r="R120" i="36"/>
  <c r="T78" i="27"/>
  <c r="S82" i="27"/>
  <c r="S87" i="27" s="1"/>
  <c r="I142" i="26"/>
  <c r="I139" i="26"/>
  <c r="Q124" i="32"/>
  <c r="R120" i="32"/>
  <c r="Q105" i="34"/>
  <c r="R98" i="35"/>
  <c r="Q103" i="35"/>
  <c r="M109" i="32"/>
  <c r="L111" i="32"/>
  <c r="L125" i="32" s="1"/>
  <c r="L127" i="32" s="1"/>
  <c r="S117" i="34"/>
  <c r="T113" i="34"/>
  <c r="M109" i="36"/>
  <c r="L111" i="36"/>
  <c r="L125" i="36" s="1"/>
  <c r="L127" i="36" s="1"/>
  <c r="N90" i="28"/>
  <c r="N94" i="28" s="1"/>
  <c r="J137" i="28"/>
  <c r="J144" i="28"/>
  <c r="I142" i="27"/>
  <c r="I139" i="27"/>
  <c r="N109" i="25"/>
  <c r="M111" i="25"/>
  <c r="M125" i="25" s="1"/>
  <c r="M127" i="25" s="1"/>
  <c r="M109" i="34"/>
  <c r="L111" i="34"/>
  <c r="L125" i="34" s="1"/>
  <c r="L127" i="34" s="1"/>
  <c r="U105" i="27"/>
  <c r="Q113" i="36"/>
  <c r="P117" i="36"/>
  <c r="P80" i="31"/>
  <c r="O82" i="31"/>
  <c r="O87" i="31" s="1"/>
  <c r="Q113" i="25"/>
  <c r="P117" i="25"/>
  <c r="O82" i="28"/>
  <c r="O87" i="28" s="1"/>
  <c r="P78" i="28"/>
  <c r="R120" i="34"/>
  <c r="Q124" i="34"/>
  <c r="V105" i="28"/>
  <c r="P78" i="34"/>
  <c r="O82" i="34"/>
  <c r="O87" i="34" s="1"/>
  <c r="Q124" i="35"/>
  <c r="R120" i="35"/>
  <c r="I139" i="33"/>
  <c r="I142" i="33"/>
  <c r="P103" i="29"/>
  <c r="Q98" i="29"/>
  <c r="O90" i="25"/>
  <c r="O94" i="25" s="1"/>
  <c r="S117" i="29"/>
  <c r="T113" i="29"/>
  <c r="Q78" i="26"/>
  <c r="P82" i="26"/>
  <c r="P87" i="26" s="1"/>
  <c r="P78" i="33"/>
  <c r="O82" i="33"/>
  <c r="O87" i="33" s="1"/>
  <c r="R82" i="36"/>
  <c r="R87" i="36" s="1"/>
  <c r="S78" i="36"/>
  <c r="Q78" i="32"/>
  <c r="P82" i="32"/>
  <c r="P87" i="32" s="1"/>
  <c r="K142" i="25"/>
  <c r="K139" i="25"/>
  <c r="N90" i="34"/>
  <c r="N94" i="34" s="1"/>
  <c r="I142" i="28"/>
  <c r="I139" i="28"/>
  <c r="S120" i="27"/>
  <c r="R124" i="27"/>
  <c r="S78" i="25"/>
  <c r="R105" i="31"/>
  <c r="K137" i="35"/>
  <c r="K144" i="35"/>
  <c r="S113" i="35"/>
  <c r="N94" i="33"/>
  <c r="N90" i="33"/>
  <c r="Q90" i="36"/>
  <c r="Q94" i="36" s="1"/>
  <c r="S121" i="28"/>
  <c r="R124" i="28"/>
  <c r="J139" i="35"/>
  <c r="J142" i="35"/>
  <c r="N90" i="30"/>
  <c r="N94" i="30" s="1"/>
  <c r="J139" i="36"/>
  <c r="J142" i="36"/>
  <c r="Q117" i="26"/>
  <c r="R113" i="26"/>
  <c r="R105" i="29"/>
  <c r="O90" i="29"/>
  <c r="O94" i="29" s="1"/>
  <c r="Q120" i="25"/>
  <c r="P124" i="25"/>
  <c r="S98" i="31"/>
  <c r="R103" i="31"/>
  <c r="K144" i="31"/>
  <c r="K137" i="31"/>
  <c r="U120" i="28"/>
  <c r="R120" i="29"/>
  <c r="Q124" i="29"/>
  <c r="J142" i="32"/>
  <c r="J139" i="32"/>
  <c r="O90" i="32"/>
  <c r="O94" i="32"/>
  <c r="P103" i="28"/>
  <c r="Q98" i="28"/>
  <c r="R98" i="36"/>
  <c r="Q103" i="36"/>
  <c r="L109" i="28"/>
  <c r="K111" i="28"/>
  <c r="K125" i="28" s="1"/>
  <c r="K127" i="28" s="1"/>
  <c r="Q124" i="31"/>
  <c r="R120" i="31"/>
  <c r="O82" i="30"/>
  <c r="O87" i="30" s="1"/>
  <c r="P78" i="30"/>
  <c r="O90" i="35"/>
  <c r="O94" i="35"/>
  <c r="J139" i="31"/>
  <c r="J142" i="31"/>
  <c r="M109" i="35"/>
  <c r="L111" i="35"/>
  <c r="L125" i="35" s="1"/>
  <c r="L127" i="35" s="1"/>
  <c r="P117" i="31"/>
  <c r="Q113" i="31"/>
  <c r="P82" i="35"/>
  <c r="P87" i="35" s="1"/>
  <c r="Q78" i="35"/>
  <c r="J144" i="26"/>
  <c r="J137" i="26"/>
  <c r="Q103" i="26"/>
  <c r="R98" i="26"/>
  <c r="R124" i="26"/>
  <c r="S120" i="26"/>
  <c r="Q105" i="26"/>
  <c r="Q78" i="29"/>
  <c r="P82" i="29"/>
  <c r="P87" i="29" s="1"/>
  <c r="P103" i="27"/>
  <c r="Q98" i="27"/>
  <c r="Q98" i="33"/>
  <c r="P103" i="33"/>
  <c r="M109" i="31"/>
  <c r="L111" i="31"/>
  <c r="L125" i="31" s="1"/>
  <c r="L127" i="31" s="1"/>
  <c r="Q105" i="30"/>
  <c r="R113" i="28"/>
  <c r="Q117" i="28"/>
  <c r="Q117" i="30"/>
  <c r="R113" i="30"/>
  <c r="L109" i="26"/>
  <c r="K111" i="26"/>
  <c r="K125" i="26" s="1"/>
  <c r="K127" i="26" s="1"/>
  <c r="I139" i="30"/>
  <c r="I142" i="30"/>
  <c r="P117" i="32"/>
  <c r="Q113" i="32"/>
  <c r="T105" i="36"/>
  <c r="J137" i="29"/>
  <c r="J144" i="29"/>
  <c r="S98" i="34"/>
  <c r="R103" i="34"/>
  <c r="P117" i="27"/>
  <c r="Q113" i="27"/>
  <c r="J142" i="34"/>
  <c r="J139" i="34"/>
  <c r="I142" i="29"/>
  <c r="I139" i="29"/>
  <c r="S78" i="31"/>
  <c r="Q113" i="33"/>
  <c r="P117" i="33"/>
  <c r="Q105" i="32"/>
  <c r="L109" i="23"/>
  <c r="K111" i="23"/>
  <c r="K125" i="23" s="1"/>
  <c r="K127" i="23" s="1"/>
  <c r="P78" i="24"/>
  <c r="O82" i="24"/>
  <c r="O87" i="24" s="1"/>
  <c r="AA134" i="22"/>
  <c r="AB134" i="22"/>
  <c r="O82" i="23"/>
  <c r="O87" i="23" s="1"/>
  <c r="P78" i="23"/>
  <c r="Q107" i="23"/>
  <c r="I139" i="20"/>
  <c r="I142" i="20"/>
  <c r="T105" i="22"/>
  <c r="I139" i="22"/>
  <c r="I142" i="22"/>
  <c r="Q98" i="21"/>
  <c r="P103" i="21"/>
  <c r="Q103" i="23"/>
  <c r="R98" i="23"/>
  <c r="N90" i="19"/>
  <c r="N94" i="19"/>
  <c r="Q103" i="24"/>
  <c r="R98" i="24"/>
  <c r="R124" i="23"/>
  <c r="S120" i="23"/>
  <c r="I142" i="24"/>
  <c r="I139" i="24"/>
  <c r="N109" i="19"/>
  <c r="M111" i="19"/>
  <c r="M125" i="19" s="1"/>
  <c r="M127" i="19" s="1"/>
  <c r="R113" i="21"/>
  <c r="Q117" i="21"/>
  <c r="R124" i="21"/>
  <c r="S120" i="21"/>
  <c r="L109" i="24"/>
  <c r="K111" i="24"/>
  <c r="K125" i="24" s="1"/>
  <c r="K127" i="24" s="1"/>
  <c r="P78" i="19"/>
  <c r="O82" i="19"/>
  <c r="O87" i="19" s="1"/>
  <c r="T113" i="23"/>
  <c r="S117" i="23"/>
  <c r="K142" i="19"/>
  <c r="K139" i="19"/>
  <c r="Q105" i="20"/>
  <c r="P103" i="20"/>
  <c r="Q98" i="20"/>
  <c r="N90" i="21"/>
  <c r="N94" i="21" s="1"/>
  <c r="Q105" i="24"/>
  <c r="U105" i="21"/>
  <c r="J137" i="24"/>
  <c r="J144" i="24"/>
  <c r="J137" i="21"/>
  <c r="J144" i="21"/>
  <c r="Q113" i="20"/>
  <c r="P117" i="20"/>
  <c r="N90" i="20"/>
  <c r="N94" i="20"/>
  <c r="L109" i="21"/>
  <c r="K111" i="21"/>
  <c r="K125" i="21" s="1"/>
  <c r="K127" i="21" s="1"/>
  <c r="I142" i="21"/>
  <c r="I139" i="21"/>
  <c r="Q103" i="19"/>
  <c r="R98" i="19"/>
  <c r="J137" i="20"/>
  <c r="J144" i="20"/>
  <c r="P117" i="22"/>
  <c r="Q113" i="22"/>
  <c r="J144" i="22"/>
  <c r="J137" i="22"/>
  <c r="N90" i="22"/>
  <c r="N94" i="22" s="1"/>
  <c r="N90" i="24"/>
  <c r="N94" i="24"/>
  <c r="L144" i="19"/>
  <c r="L137" i="19"/>
  <c r="P78" i="21"/>
  <c r="O82" i="21"/>
  <c r="O87" i="21" s="1"/>
  <c r="S105" i="23"/>
  <c r="S105" i="19"/>
  <c r="R106" i="22"/>
  <c r="L109" i="22"/>
  <c r="K111" i="22"/>
  <c r="K125" i="22" s="1"/>
  <c r="K127" i="22" s="1"/>
  <c r="O82" i="22"/>
  <c r="O87" i="22" s="1"/>
  <c r="P78" i="22"/>
  <c r="I139" i="23"/>
  <c r="I142" i="23"/>
  <c r="R124" i="22"/>
  <c r="S120" i="22"/>
  <c r="P78" i="20"/>
  <c r="O82" i="20"/>
  <c r="O87" i="20" s="1"/>
  <c r="R124" i="19"/>
  <c r="S120" i="19"/>
  <c r="T120" i="24"/>
  <c r="S124" i="24"/>
  <c r="L109" i="20"/>
  <c r="K111" i="20"/>
  <c r="K125" i="20" s="1"/>
  <c r="K127" i="20" s="1"/>
  <c r="J137" i="23"/>
  <c r="J144" i="23"/>
  <c r="N90" i="23"/>
  <c r="N94" i="23" s="1"/>
  <c r="S120" i="20"/>
  <c r="R124" i="20"/>
  <c r="Q98" i="22"/>
  <c r="P103" i="22"/>
  <c r="Q117" i="24"/>
  <c r="R113" i="24"/>
  <c r="Q117" i="19"/>
  <c r="R113" i="19"/>
  <c r="S98" i="18"/>
  <c r="R103" i="18"/>
  <c r="S105" i="18"/>
  <c r="V134" i="18"/>
  <c r="U134" i="18"/>
  <c r="N90" i="18"/>
  <c r="N94" i="18" s="1"/>
  <c r="Y134" i="18"/>
  <c r="Z134" i="18"/>
  <c r="O82" i="18"/>
  <c r="O87" i="18" s="1"/>
  <c r="P78" i="18"/>
  <c r="Q113" i="18"/>
  <c r="P117" i="18"/>
  <c r="K137" i="18"/>
  <c r="K144" i="18"/>
  <c r="M109" i="18"/>
  <c r="L111" i="18"/>
  <c r="L125" i="18" s="1"/>
  <c r="L127" i="18" s="1"/>
  <c r="Q124" i="18"/>
  <c r="R120" i="18"/>
  <c r="J139" i="18"/>
  <c r="J142" i="18"/>
  <c r="K137" i="17"/>
  <c r="K144" i="17"/>
  <c r="R105" i="17"/>
  <c r="J139" i="17"/>
  <c r="J142" i="17"/>
  <c r="Q113" i="17"/>
  <c r="P117" i="17"/>
  <c r="Q124" i="17"/>
  <c r="R120" i="17"/>
  <c r="R90" i="17"/>
  <c r="R94" i="17"/>
  <c r="T78" i="17"/>
  <c r="S82" i="17"/>
  <c r="S87" i="17" s="1"/>
  <c r="M109" i="17"/>
  <c r="L111" i="17"/>
  <c r="L125" i="17" s="1"/>
  <c r="L127" i="17" s="1"/>
  <c r="P103" i="17"/>
  <c r="Q98" i="17"/>
  <c r="R98" i="16"/>
  <c r="Q103" i="16"/>
  <c r="Y134" i="16"/>
  <c r="Z134" i="16"/>
  <c r="M127" i="16"/>
  <c r="L144" i="16"/>
  <c r="L137" i="16"/>
  <c r="Q113" i="16"/>
  <c r="P117" i="16"/>
  <c r="N90" i="16"/>
  <c r="N94" i="16" s="1"/>
  <c r="T120" i="16"/>
  <c r="S124" i="16"/>
  <c r="V134" i="16"/>
  <c r="U134" i="16"/>
  <c r="T105" i="16"/>
  <c r="R78" i="16"/>
  <c r="R106" i="16"/>
  <c r="N109" i="16"/>
  <c r="M111" i="16"/>
  <c r="M125" i="16" s="1"/>
  <c r="P79" i="16"/>
  <c r="O82" i="16"/>
  <c r="O87" i="16" s="1"/>
  <c r="K142" i="16"/>
  <c r="K139" i="16"/>
  <c r="Q105" i="15"/>
  <c r="Q117" i="15"/>
  <c r="R113" i="15"/>
  <c r="R90" i="15"/>
  <c r="R94" i="15"/>
  <c r="J142" i="15"/>
  <c r="J139" i="15"/>
  <c r="T78" i="15"/>
  <c r="S82" i="15"/>
  <c r="S87" i="15" s="1"/>
  <c r="S98" i="15"/>
  <c r="R103" i="15"/>
  <c r="K137" i="15"/>
  <c r="K144" i="15"/>
  <c r="Q124" i="15"/>
  <c r="R120" i="15"/>
  <c r="M109" i="15"/>
  <c r="L111" i="15"/>
  <c r="L125" i="15" s="1"/>
  <c r="L127" i="15" s="1"/>
  <c r="M109" i="37" l="1"/>
  <c r="L111" i="37"/>
  <c r="L125" i="37" s="1"/>
  <c r="L127" i="37" s="1"/>
  <c r="Q117" i="37"/>
  <c r="R113" i="37"/>
  <c r="T120" i="37"/>
  <c r="S124" i="37"/>
  <c r="P82" i="37"/>
  <c r="P87" i="37" s="1"/>
  <c r="Q78" i="37"/>
  <c r="O90" i="37"/>
  <c r="O94" i="37" s="1"/>
  <c r="T105" i="37"/>
  <c r="J142" i="37"/>
  <c r="J139" i="37"/>
  <c r="V98" i="37"/>
  <c r="U103" i="37"/>
  <c r="K137" i="37"/>
  <c r="K144" i="37"/>
  <c r="S105" i="31"/>
  <c r="Q78" i="33"/>
  <c r="P82" i="33"/>
  <c r="P87" i="33" s="1"/>
  <c r="Q80" i="31"/>
  <c r="P82" i="31"/>
  <c r="P87" i="31" s="1"/>
  <c r="S94" i="27"/>
  <c r="S90" i="27"/>
  <c r="R114" i="35"/>
  <c r="Q117" i="35"/>
  <c r="K139" i="36"/>
  <c r="K142" i="36"/>
  <c r="P90" i="25"/>
  <c r="P94" i="25" s="1"/>
  <c r="R124" i="33"/>
  <c r="S120" i="33"/>
  <c r="R103" i="25"/>
  <c r="S98" i="25"/>
  <c r="R78" i="35"/>
  <c r="Q82" i="35"/>
  <c r="Q87" i="35" s="1"/>
  <c r="K142" i="31"/>
  <c r="K139" i="31"/>
  <c r="P90" i="26"/>
  <c r="P94" i="26" s="1"/>
  <c r="M144" i="25"/>
  <c r="M137" i="25"/>
  <c r="R103" i="35"/>
  <c r="S98" i="35"/>
  <c r="U78" i="27"/>
  <c r="T82" i="27"/>
  <c r="T87" i="27" s="1"/>
  <c r="AA134" i="29"/>
  <c r="AB134" i="29"/>
  <c r="R79" i="25"/>
  <c r="Q82" i="25"/>
  <c r="Q87" i="25" s="1"/>
  <c r="R105" i="35"/>
  <c r="R113" i="33"/>
  <c r="Q117" i="33"/>
  <c r="U105" i="36"/>
  <c r="L137" i="31"/>
  <c r="L144" i="31"/>
  <c r="Q82" i="29"/>
  <c r="Q87" i="29" s="1"/>
  <c r="R78" i="29"/>
  <c r="S120" i="31"/>
  <c r="R124" i="31"/>
  <c r="Q117" i="32"/>
  <c r="R113" i="32"/>
  <c r="N109" i="31"/>
  <c r="M111" i="31"/>
  <c r="M125" i="31" s="1"/>
  <c r="M127" i="31" s="1"/>
  <c r="S105" i="29"/>
  <c r="T113" i="35"/>
  <c r="R78" i="26"/>
  <c r="Q82" i="26"/>
  <c r="Q87" i="26" s="1"/>
  <c r="S120" i="34"/>
  <c r="R124" i="34"/>
  <c r="R113" i="36"/>
  <c r="Q117" i="36"/>
  <c r="O109" i="25"/>
  <c r="N111" i="25"/>
  <c r="N125" i="25" s="1"/>
  <c r="N127" i="25" s="1"/>
  <c r="L144" i="36"/>
  <c r="L137" i="36"/>
  <c r="S120" i="36"/>
  <c r="R124" i="36"/>
  <c r="T124" i="30"/>
  <c r="U120" i="30"/>
  <c r="R105" i="26"/>
  <c r="T78" i="31"/>
  <c r="R117" i="30"/>
  <c r="S113" i="30"/>
  <c r="P90" i="35"/>
  <c r="P94" i="35" s="1"/>
  <c r="K137" i="28"/>
  <c r="K144" i="28"/>
  <c r="T78" i="25"/>
  <c r="T98" i="34"/>
  <c r="S103" i="34"/>
  <c r="T120" i="26"/>
  <c r="S124" i="26"/>
  <c r="Q117" i="31"/>
  <c r="R113" i="31"/>
  <c r="M109" i="28"/>
  <c r="L111" i="28"/>
  <c r="L125" i="28" s="1"/>
  <c r="L127" i="28" s="1"/>
  <c r="R117" i="26"/>
  <c r="S113" i="26"/>
  <c r="P90" i="32"/>
  <c r="P94" i="32"/>
  <c r="T117" i="29"/>
  <c r="U113" i="29"/>
  <c r="S120" i="35"/>
  <c r="R124" i="35"/>
  <c r="Q78" i="28"/>
  <c r="P82" i="28"/>
  <c r="P87" i="28" s="1"/>
  <c r="N109" i="36"/>
  <c r="M111" i="36"/>
  <c r="M125" i="36" s="1"/>
  <c r="M127" i="36" s="1"/>
  <c r="R105" i="34"/>
  <c r="K144" i="30"/>
  <c r="K137" i="30"/>
  <c r="R105" i="33"/>
  <c r="J142" i="33"/>
  <c r="J139" i="33"/>
  <c r="R98" i="33"/>
  <c r="Q103" i="33"/>
  <c r="O90" i="28"/>
  <c r="O94" i="28" s="1"/>
  <c r="V105" i="27"/>
  <c r="U113" i="34"/>
  <c r="T117" i="34"/>
  <c r="R124" i="32"/>
  <c r="S120" i="32"/>
  <c r="K137" i="33"/>
  <c r="K144" i="33"/>
  <c r="T98" i="32"/>
  <c r="S103" i="32"/>
  <c r="L142" i="25"/>
  <c r="L139" i="25"/>
  <c r="M109" i="30"/>
  <c r="L111" i="30"/>
  <c r="L125" i="30" s="1"/>
  <c r="L127" i="30" s="1"/>
  <c r="J142" i="27"/>
  <c r="J139" i="27"/>
  <c r="J142" i="29"/>
  <c r="J139" i="29"/>
  <c r="S113" i="28"/>
  <c r="R117" i="28"/>
  <c r="R98" i="27"/>
  <c r="Q103" i="27"/>
  <c r="R103" i="26"/>
  <c r="S98" i="26"/>
  <c r="L144" i="35"/>
  <c r="L137" i="35"/>
  <c r="O90" i="30"/>
  <c r="O94" i="30" s="1"/>
  <c r="S98" i="36"/>
  <c r="R103" i="36"/>
  <c r="O94" i="34"/>
  <c r="O90" i="34"/>
  <c r="M109" i="33"/>
  <c r="L111" i="33"/>
  <c r="L125" i="33" s="1"/>
  <c r="L127" i="33" s="1"/>
  <c r="K144" i="27"/>
  <c r="K137" i="27"/>
  <c r="T105" i="25"/>
  <c r="Q103" i="30"/>
  <c r="R98" i="30"/>
  <c r="R107" i="36"/>
  <c r="R124" i="29"/>
  <c r="S120" i="29"/>
  <c r="S82" i="36"/>
  <c r="S87" i="36" s="1"/>
  <c r="T78" i="36"/>
  <c r="R105" i="32"/>
  <c r="K144" i="26"/>
  <c r="K137" i="26"/>
  <c r="N109" i="35"/>
  <c r="M111" i="35"/>
  <c r="M125" i="35" s="1"/>
  <c r="M127" i="35" s="1"/>
  <c r="Q103" i="28"/>
  <c r="R98" i="28"/>
  <c r="V120" i="28"/>
  <c r="Q124" i="25"/>
  <c r="R120" i="25"/>
  <c r="K142" i="35"/>
  <c r="K139" i="35"/>
  <c r="P82" i="34"/>
  <c r="P87" i="34" s="1"/>
  <c r="Q78" i="34"/>
  <c r="R113" i="25"/>
  <c r="Q117" i="25"/>
  <c r="L144" i="34"/>
  <c r="L137" i="34"/>
  <c r="J142" i="28"/>
  <c r="J139" i="28"/>
  <c r="L137" i="32"/>
  <c r="L144" i="32"/>
  <c r="K144" i="29"/>
  <c r="K137" i="29"/>
  <c r="J142" i="30"/>
  <c r="J139" i="30"/>
  <c r="Q78" i="30"/>
  <c r="P82" i="30"/>
  <c r="P87" i="30" s="1"/>
  <c r="S103" i="31"/>
  <c r="T98" i="31"/>
  <c r="T121" i="28"/>
  <c r="S124" i="28"/>
  <c r="S124" i="27"/>
  <c r="T120" i="27"/>
  <c r="Q82" i="32"/>
  <c r="Q87" i="32" s="1"/>
  <c r="R78" i="32"/>
  <c r="R90" i="36"/>
  <c r="R94" i="36" s="1"/>
  <c r="M109" i="27"/>
  <c r="L111" i="27"/>
  <c r="L125" i="27" s="1"/>
  <c r="L127" i="27" s="1"/>
  <c r="Q117" i="27"/>
  <c r="R113" i="27"/>
  <c r="M109" i="26"/>
  <c r="L111" i="26"/>
  <c r="L125" i="26" s="1"/>
  <c r="L127" i="26" s="1"/>
  <c r="R105" i="30"/>
  <c r="P90" i="29"/>
  <c r="P94" i="29"/>
  <c r="J142" i="26"/>
  <c r="J139" i="26"/>
  <c r="O90" i="33"/>
  <c r="O94" i="33" s="1"/>
  <c r="Q103" i="29"/>
  <c r="R98" i="29"/>
  <c r="W105" i="28"/>
  <c r="O90" i="31"/>
  <c r="O94" i="31" s="1"/>
  <c r="N109" i="34"/>
  <c r="M111" i="34"/>
  <c r="M125" i="34" s="1"/>
  <c r="M127" i="34" s="1"/>
  <c r="N109" i="32"/>
  <c r="M111" i="32"/>
  <c r="M125" i="32" s="1"/>
  <c r="M127" i="32" s="1"/>
  <c r="K139" i="34"/>
  <c r="K142" i="34"/>
  <c r="K142" i="32"/>
  <c r="K139" i="32"/>
  <c r="M109" i="29"/>
  <c r="L111" i="29"/>
  <c r="L125" i="29" s="1"/>
  <c r="L127" i="29" s="1"/>
  <c r="M144" i="19"/>
  <c r="M137" i="19"/>
  <c r="S124" i="21"/>
  <c r="T120" i="21"/>
  <c r="Q78" i="21"/>
  <c r="P82" i="21"/>
  <c r="P87" i="21" s="1"/>
  <c r="Q117" i="20"/>
  <c r="R113" i="20"/>
  <c r="R103" i="23"/>
  <c r="S98" i="23"/>
  <c r="J142" i="22"/>
  <c r="J139" i="22"/>
  <c r="T120" i="23"/>
  <c r="S124" i="23"/>
  <c r="U105" i="22"/>
  <c r="S106" i="22"/>
  <c r="J139" i="21"/>
  <c r="J142" i="21"/>
  <c r="U113" i="23"/>
  <c r="T117" i="23"/>
  <c r="O90" i="24"/>
  <c r="O94" i="24" s="1"/>
  <c r="M109" i="20"/>
  <c r="L111" i="20"/>
  <c r="L125" i="20" s="1"/>
  <c r="L127" i="20" s="1"/>
  <c r="R117" i="19"/>
  <c r="S113" i="19"/>
  <c r="R117" i="21"/>
  <c r="S113" i="21"/>
  <c r="S98" i="24"/>
  <c r="R103" i="24"/>
  <c r="Q103" i="21"/>
  <c r="R98" i="21"/>
  <c r="P82" i="24"/>
  <c r="P87" i="24" s="1"/>
  <c r="Q78" i="24"/>
  <c r="T120" i="22"/>
  <c r="S124" i="22"/>
  <c r="J139" i="24"/>
  <c r="J142" i="24"/>
  <c r="K137" i="23"/>
  <c r="K144" i="23"/>
  <c r="O90" i="19"/>
  <c r="O94" i="19" s="1"/>
  <c r="V105" i="21"/>
  <c r="P82" i="19"/>
  <c r="P87" i="19" s="1"/>
  <c r="Q78" i="19"/>
  <c r="O109" i="19"/>
  <c r="N111" i="19"/>
  <c r="N125" i="19" s="1"/>
  <c r="N127" i="19" s="1"/>
  <c r="R107" i="23"/>
  <c r="M109" i="23"/>
  <c r="L111" i="23"/>
  <c r="L125" i="23" s="1"/>
  <c r="L127" i="23" s="1"/>
  <c r="M109" i="22"/>
  <c r="L111" i="22"/>
  <c r="L125" i="22" s="1"/>
  <c r="L127" i="22" s="1"/>
  <c r="T124" i="24"/>
  <c r="U120" i="24"/>
  <c r="K144" i="21"/>
  <c r="K137" i="21"/>
  <c r="R117" i="24"/>
  <c r="S113" i="24"/>
  <c r="S124" i="19"/>
  <c r="T120" i="19"/>
  <c r="T105" i="19"/>
  <c r="O94" i="22"/>
  <c r="O90" i="22"/>
  <c r="T105" i="23"/>
  <c r="J142" i="20"/>
  <c r="J139" i="20"/>
  <c r="T120" i="20"/>
  <c r="S124" i="20"/>
  <c r="L142" i="19"/>
  <c r="L139" i="19"/>
  <c r="R113" i="22"/>
  <c r="Q117" i="22"/>
  <c r="Q103" i="20"/>
  <c r="R98" i="20"/>
  <c r="M109" i="21"/>
  <c r="L111" i="21"/>
  <c r="L125" i="21" s="1"/>
  <c r="L127" i="21" s="1"/>
  <c r="P82" i="22"/>
  <c r="P87" i="22" s="1"/>
  <c r="Q78" i="22"/>
  <c r="J139" i="23"/>
  <c r="J142" i="23"/>
  <c r="O94" i="20"/>
  <c r="O90" i="20"/>
  <c r="R105" i="20"/>
  <c r="K137" i="24"/>
  <c r="K144" i="24"/>
  <c r="P82" i="23"/>
  <c r="P87" i="23" s="1"/>
  <c r="Q78" i="23"/>
  <c r="Q103" i="22"/>
  <c r="R98" i="22"/>
  <c r="K144" i="20"/>
  <c r="K137" i="20"/>
  <c r="P82" i="20"/>
  <c r="P87" i="20" s="1"/>
  <c r="Q78" i="20"/>
  <c r="K137" i="22"/>
  <c r="K144" i="22"/>
  <c r="O90" i="21"/>
  <c r="O94" i="21" s="1"/>
  <c r="R103" i="19"/>
  <c r="S98" i="19"/>
  <c r="R105" i="24"/>
  <c r="M109" i="24"/>
  <c r="L111" i="24"/>
  <c r="L125" i="24" s="1"/>
  <c r="L127" i="24" s="1"/>
  <c r="O90" i="23"/>
  <c r="O94" i="23" s="1"/>
  <c r="K142" i="18"/>
  <c r="K139" i="18"/>
  <c r="AB134" i="18"/>
  <c r="AA134" i="18"/>
  <c r="S120" i="18"/>
  <c r="R124" i="18"/>
  <c r="Q117" i="18"/>
  <c r="R113" i="18"/>
  <c r="P82" i="18"/>
  <c r="P87" i="18" s="1"/>
  <c r="Q78" i="18"/>
  <c r="O90" i="18"/>
  <c r="O94" i="18" s="1"/>
  <c r="T105" i="18"/>
  <c r="L144" i="18"/>
  <c r="L137" i="18"/>
  <c r="N109" i="18"/>
  <c r="M111" i="18"/>
  <c r="M125" i="18" s="1"/>
  <c r="M127" i="18" s="1"/>
  <c r="T98" i="18"/>
  <c r="S103" i="18"/>
  <c r="N109" i="17"/>
  <c r="M111" i="17"/>
  <c r="M125" i="17" s="1"/>
  <c r="M127" i="17" s="1"/>
  <c r="S90" i="17"/>
  <c r="S94" i="17"/>
  <c r="U78" i="17"/>
  <c r="T82" i="17"/>
  <c r="T87" i="17" s="1"/>
  <c r="S105" i="17"/>
  <c r="Q103" i="17"/>
  <c r="R98" i="17"/>
  <c r="S120" i="17"/>
  <c r="R124" i="17"/>
  <c r="L144" i="17"/>
  <c r="L137" i="17"/>
  <c r="K139" i="17"/>
  <c r="K142" i="17"/>
  <c r="R113" i="17"/>
  <c r="Q117" i="17"/>
  <c r="O109" i="16"/>
  <c r="N111" i="16"/>
  <c r="N125" i="16" s="1"/>
  <c r="N127" i="16" s="1"/>
  <c r="L139" i="16"/>
  <c r="L142" i="16"/>
  <c r="S106" i="16"/>
  <c r="U120" i="16"/>
  <c r="T124" i="16"/>
  <c r="M137" i="16"/>
  <c r="M144" i="16"/>
  <c r="S78" i="16"/>
  <c r="O90" i="16"/>
  <c r="O94" i="16"/>
  <c r="Q79" i="16"/>
  <c r="P82" i="16"/>
  <c r="P87" i="16" s="1"/>
  <c r="U105" i="16"/>
  <c r="AB134" i="16"/>
  <c r="AA134" i="16"/>
  <c r="Q117" i="16"/>
  <c r="R113" i="16"/>
  <c r="S98" i="16"/>
  <c r="R103" i="16"/>
  <c r="K142" i="15"/>
  <c r="K139" i="15"/>
  <c r="L144" i="15"/>
  <c r="L137" i="15"/>
  <c r="T98" i="15"/>
  <c r="S103" i="15"/>
  <c r="S113" i="15"/>
  <c r="R117" i="15"/>
  <c r="N109" i="15"/>
  <c r="M111" i="15"/>
  <c r="M125" i="15" s="1"/>
  <c r="M127" i="15" s="1"/>
  <c r="S90" i="15"/>
  <c r="S94" i="15"/>
  <c r="S120" i="15"/>
  <c r="R124" i="15"/>
  <c r="U78" i="15"/>
  <c r="T82" i="15"/>
  <c r="T87" i="15" s="1"/>
  <c r="R105" i="15"/>
  <c r="Q82" i="37" l="1"/>
  <c r="Q87" i="37" s="1"/>
  <c r="R78" i="37"/>
  <c r="U105" i="37"/>
  <c r="U120" i="37"/>
  <c r="T124" i="37"/>
  <c r="R117" i="37"/>
  <c r="S113" i="37"/>
  <c r="K142" i="37"/>
  <c r="K139" i="37"/>
  <c r="L144" i="37"/>
  <c r="L137" i="37"/>
  <c r="W98" i="37"/>
  <c r="V103" i="37"/>
  <c r="P90" i="37"/>
  <c r="P94" i="37"/>
  <c r="N109" i="37"/>
  <c r="M111" i="37"/>
  <c r="M125" i="37" s="1"/>
  <c r="M127" i="37" s="1"/>
  <c r="K139" i="29"/>
  <c r="K142" i="29"/>
  <c r="T120" i="29"/>
  <c r="S124" i="29"/>
  <c r="U105" i="25"/>
  <c r="S103" i="36"/>
  <c r="T98" i="36"/>
  <c r="S98" i="27"/>
  <c r="R103" i="27"/>
  <c r="L137" i="30"/>
  <c r="L144" i="30"/>
  <c r="T120" i="32"/>
  <c r="S124" i="32"/>
  <c r="V105" i="36"/>
  <c r="S79" i="25"/>
  <c r="R82" i="25"/>
  <c r="R87" i="25" s="1"/>
  <c r="S103" i="25"/>
  <c r="T98" i="25"/>
  <c r="P90" i="33"/>
  <c r="P94" i="33" s="1"/>
  <c r="U121" i="28"/>
  <c r="T124" i="28"/>
  <c r="L142" i="34"/>
  <c r="L139" i="34"/>
  <c r="L137" i="29"/>
  <c r="L144" i="29"/>
  <c r="S114" i="35"/>
  <c r="R117" i="35"/>
  <c r="R78" i="33"/>
  <c r="Q82" i="33"/>
  <c r="Q87" i="33" s="1"/>
  <c r="Q82" i="28"/>
  <c r="Q87" i="28" s="1"/>
  <c r="R78" i="28"/>
  <c r="V120" i="30"/>
  <c r="U124" i="30"/>
  <c r="O109" i="32"/>
  <c r="N111" i="32"/>
  <c r="N125" i="32" s="1"/>
  <c r="N127" i="32" s="1"/>
  <c r="T120" i="33"/>
  <c r="S124" i="33"/>
  <c r="T105" i="31"/>
  <c r="K139" i="26"/>
  <c r="K142" i="26"/>
  <c r="K139" i="27"/>
  <c r="K142" i="27"/>
  <c r="N109" i="30"/>
  <c r="M111" i="30"/>
  <c r="M125" i="30" s="1"/>
  <c r="M127" i="30" s="1"/>
  <c r="R103" i="33"/>
  <c r="S98" i="33"/>
  <c r="S124" i="35"/>
  <c r="T120" i="35"/>
  <c r="T103" i="34"/>
  <c r="U98" i="34"/>
  <c r="O109" i="34"/>
  <c r="N111" i="34"/>
  <c r="N125" i="34" s="1"/>
  <c r="N127" i="34" s="1"/>
  <c r="R82" i="32"/>
  <c r="R87" i="32" s="1"/>
  <c r="S78" i="32"/>
  <c r="S124" i="34"/>
  <c r="T120" i="34"/>
  <c r="Q94" i="32"/>
  <c r="Q90" i="32"/>
  <c r="S98" i="28"/>
  <c r="R103" i="28"/>
  <c r="S107" i="36"/>
  <c r="L142" i="35"/>
  <c r="L139" i="35"/>
  <c r="M137" i="36"/>
  <c r="M144" i="36"/>
  <c r="R117" i="31"/>
  <c r="S113" i="31"/>
  <c r="U78" i="31"/>
  <c r="X105" i="28"/>
  <c r="L137" i="27"/>
  <c r="L144" i="27"/>
  <c r="R103" i="29"/>
  <c r="S98" i="29"/>
  <c r="N109" i="27"/>
  <c r="M111" i="27"/>
  <c r="M125" i="27" s="1"/>
  <c r="M127" i="27" s="1"/>
  <c r="S105" i="30"/>
  <c r="T103" i="31"/>
  <c r="U98" i="31"/>
  <c r="N109" i="26"/>
  <c r="M111" i="26"/>
  <c r="M125" i="26" s="1"/>
  <c r="M127" i="26" s="1"/>
  <c r="P90" i="30"/>
  <c r="P94" i="30" s="1"/>
  <c r="Q82" i="34"/>
  <c r="Q87" i="34" s="1"/>
  <c r="R78" i="34"/>
  <c r="S105" i="32"/>
  <c r="L137" i="33"/>
  <c r="L144" i="33"/>
  <c r="V113" i="34"/>
  <c r="U117" i="34"/>
  <c r="S124" i="31"/>
  <c r="T120" i="31"/>
  <c r="U120" i="27"/>
  <c r="T124" i="27"/>
  <c r="L139" i="32"/>
  <c r="L142" i="32"/>
  <c r="N109" i="33"/>
  <c r="M111" i="33"/>
  <c r="M125" i="33" s="1"/>
  <c r="M127" i="33" s="1"/>
  <c r="R117" i="36"/>
  <c r="S113" i="36"/>
  <c r="T105" i="29"/>
  <c r="M137" i="34"/>
  <c r="M144" i="34"/>
  <c r="L137" i="28"/>
  <c r="L144" i="28"/>
  <c r="T113" i="30"/>
  <c r="S117" i="30"/>
  <c r="N109" i="29"/>
  <c r="M111" i="29"/>
  <c r="M125" i="29" s="1"/>
  <c r="M127" i="29" s="1"/>
  <c r="L144" i="26"/>
  <c r="L137" i="26"/>
  <c r="R117" i="25"/>
  <c r="S113" i="25"/>
  <c r="W120" i="28"/>
  <c r="S117" i="28"/>
  <c r="T113" i="28"/>
  <c r="S105" i="34"/>
  <c r="U117" i="29"/>
  <c r="V113" i="29"/>
  <c r="N109" i="28"/>
  <c r="M111" i="28"/>
  <c r="M125" i="28" s="1"/>
  <c r="M127" i="28" s="1"/>
  <c r="T120" i="36"/>
  <c r="S124" i="36"/>
  <c r="L139" i="36"/>
  <c r="L142" i="36"/>
  <c r="S113" i="33"/>
  <c r="R117" i="33"/>
  <c r="T94" i="27"/>
  <c r="T90" i="27"/>
  <c r="R117" i="27"/>
  <c r="S113" i="27"/>
  <c r="R78" i="30"/>
  <c r="Q82" i="30"/>
  <c r="Q87" i="30" s="1"/>
  <c r="P94" i="34"/>
  <c r="P90" i="34"/>
  <c r="O109" i="36"/>
  <c r="N111" i="36"/>
  <c r="N125" i="36" s="1"/>
  <c r="N127" i="36" s="1"/>
  <c r="U78" i="25"/>
  <c r="Q94" i="26"/>
  <c r="Q90" i="26"/>
  <c r="M144" i="31"/>
  <c r="M137" i="31"/>
  <c r="R82" i="29"/>
  <c r="R87" i="29" s="1"/>
  <c r="S78" i="29"/>
  <c r="V78" i="27"/>
  <c r="U82" i="27"/>
  <c r="U87" i="27" s="1"/>
  <c r="M144" i="35"/>
  <c r="M137" i="35"/>
  <c r="U78" i="36"/>
  <c r="T82" i="36"/>
  <c r="T87" i="36" s="1"/>
  <c r="R103" i="30"/>
  <c r="S98" i="30"/>
  <c r="S103" i="26"/>
  <c r="T98" i="26"/>
  <c r="U98" i="32"/>
  <c r="T103" i="32"/>
  <c r="W105" i="27"/>
  <c r="S105" i="33"/>
  <c r="N137" i="25"/>
  <c r="N144" i="25"/>
  <c r="R82" i="26"/>
  <c r="R87" i="26" s="1"/>
  <c r="S78" i="26"/>
  <c r="O109" i="31"/>
  <c r="N111" i="31"/>
  <c r="N125" i="31" s="1"/>
  <c r="N127" i="31" s="1"/>
  <c r="Q90" i="29"/>
  <c r="Q94" i="29" s="1"/>
  <c r="S105" i="35"/>
  <c r="S103" i="35"/>
  <c r="T98" i="35"/>
  <c r="P90" i="31"/>
  <c r="P94" i="31"/>
  <c r="O109" i="35"/>
  <c r="N111" i="35"/>
  <c r="N125" i="35" s="1"/>
  <c r="N127" i="35" s="1"/>
  <c r="S94" i="36"/>
  <c r="S90" i="36"/>
  <c r="K142" i="30"/>
  <c r="K139" i="30"/>
  <c r="P94" i="28"/>
  <c r="P90" i="28"/>
  <c r="S117" i="26"/>
  <c r="T113" i="26"/>
  <c r="U120" i="26"/>
  <c r="T124" i="26"/>
  <c r="K139" i="28"/>
  <c r="K142" i="28"/>
  <c r="S105" i="26"/>
  <c r="P109" i="25"/>
  <c r="O111" i="25"/>
  <c r="O125" i="25" s="1"/>
  <c r="O127" i="25" s="1"/>
  <c r="R117" i="32"/>
  <c r="S113" i="32"/>
  <c r="Q90" i="35"/>
  <c r="Q94" i="35" s="1"/>
  <c r="R80" i="31"/>
  <c r="Q82" i="31"/>
  <c r="Q87" i="31" s="1"/>
  <c r="M144" i="32"/>
  <c r="M137" i="32"/>
  <c r="R124" i="25"/>
  <c r="S120" i="25"/>
  <c r="K142" i="33"/>
  <c r="K139" i="33"/>
  <c r="U113" i="35"/>
  <c r="L139" i="31"/>
  <c r="L142" i="31"/>
  <c r="Q90" i="25"/>
  <c r="Q94" i="25"/>
  <c r="M142" i="25"/>
  <c r="M139" i="25"/>
  <c r="R82" i="35"/>
  <c r="R87" i="35" s="1"/>
  <c r="S78" i="35"/>
  <c r="N137" i="19"/>
  <c r="N144" i="19"/>
  <c r="S117" i="24"/>
  <c r="T113" i="24"/>
  <c r="L144" i="23"/>
  <c r="L137" i="23"/>
  <c r="P90" i="19"/>
  <c r="P94" i="19"/>
  <c r="N109" i="20"/>
  <c r="M111" i="20"/>
  <c r="M125" i="20" s="1"/>
  <c r="M127" i="20" s="1"/>
  <c r="Q82" i="21"/>
  <c r="Q87" i="21" s="1"/>
  <c r="R78" i="21"/>
  <c r="P94" i="23"/>
  <c r="P90" i="23"/>
  <c r="L144" i="24"/>
  <c r="L137" i="24"/>
  <c r="N109" i="24"/>
  <c r="M111" i="24"/>
  <c r="M125" i="24" s="1"/>
  <c r="M127" i="24" s="1"/>
  <c r="Q82" i="23"/>
  <c r="Q87" i="23" s="1"/>
  <c r="R78" i="23"/>
  <c r="L137" i="21"/>
  <c r="L144" i="21"/>
  <c r="N109" i="23"/>
  <c r="M111" i="23"/>
  <c r="M125" i="23" s="1"/>
  <c r="M127" i="23" s="1"/>
  <c r="W105" i="21"/>
  <c r="T106" i="22"/>
  <c r="U120" i="21"/>
  <c r="T124" i="21"/>
  <c r="K139" i="22"/>
  <c r="K142" i="22"/>
  <c r="T98" i="24"/>
  <c r="S103" i="24"/>
  <c r="V105" i="22"/>
  <c r="S103" i="23"/>
  <c r="T98" i="23"/>
  <c r="Q82" i="20"/>
  <c r="Q87" i="20" s="1"/>
  <c r="R78" i="20"/>
  <c r="Q82" i="24"/>
  <c r="Q87" i="24" s="1"/>
  <c r="R78" i="24"/>
  <c r="R117" i="20"/>
  <c r="S113" i="20"/>
  <c r="M142" i="19"/>
  <c r="M139" i="19"/>
  <c r="K139" i="21"/>
  <c r="K142" i="21"/>
  <c r="U105" i="19"/>
  <c r="V120" i="24"/>
  <c r="U124" i="24"/>
  <c r="S98" i="20"/>
  <c r="R103" i="20"/>
  <c r="T124" i="20"/>
  <c r="U120" i="20"/>
  <c r="S107" i="23"/>
  <c r="U120" i="22"/>
  <c r="T124" i="22"/>
  <c r="S117" i="21"/>
  <c r="T113" i="21"/>
  <c r="P90" i="20"/>
  <c r="P94" i="20"/>
  <c r="S103" i="19"/>
  <c r="T98" i="19"/>
  <c r="K142" i="20"/>
  <c r="K139" i="20"/>
  <c r="K142" i="24"/>
  <c r="K139" i="24"/>
  <c r="P90" i="24"/>
  <c r="P94" i="24"/>
  <c r="T113" i="19"/>
  <c r="S117" i="19"/>
  <c r="U117" i="23"/>
  <c r="V113" i="23"/>
  <c r="S105" i="20"/>
  <c r="R78" i="22"/>
  <c r="Q82" i="22"/>
  <c r="Q87" i="22" s="1"/>
  <c r="R117" i="22"/>
  <c r="S113" i="22"/>
  <c r="T124" i="19"/>
  <c r="U120" i="19"/>
  <c r="L144" i="22"/>
  <c r="L137" i="22"/>
  <c r="P109" i="19"/>
  <c r="O111" i="19"/>
  <c r="O125" i="19" s="1"/>
  <c r="O127" i="19" s="1"/>
  <c r="T124" i="23"/>
  <c r="U120" i="23"/>
  <c r="N109" i="21"/>
  <c r="M111" i="21"/>
  <c r="M125" i="21" s="1"/>
  <c r="M127" i="21" s="1"/>
  <c r="S105" i="24"/>
  <c r="S98" i="22"/>
  <c r="R103" i="22"/>
  <c r="P90" i="22"/>
  <c r="P94" i="22" s="1"/>
  <c r="U105" i="23"/>
  <c r="N109" i="22"/>
  <c r="M111" i="22"/>
  <c r="M125" i="22" s="1"/>
  <c r="M127" i="22" s="1"/>
  <c r="Q82" i="19"/>
  <c r="Q87" i="19" s="1"/>
  <c r="R78" i="19"/>
  <c r="K139" i="23"/>
  <c r="K142" i="23"/>
  <c r="R103" i="21"/>
  <c r="S98" i="21"/>
  <c r="L137" i="20"/>
  <c r="L144" i="20"/>
  <c r="P90" i="21"/>
  <c r="P94" i="21"/>
  <c r="P90" i="18"/>
  <c r="P94" i="18"/>
  <c r="U105" i="18"/>
  <c r="T120" i="18"/>
  <c r="S124" i="18"/>
  <c r="U98" i="18"/>
  <c r="T103" i="18"/>
  <c r="O109" i="18"/>
  <c r="N111" i="18"/>
  <c r="N125" i="18" s="1"/>
  <c r="N127" i="18" s="1"/>
  <c r="Q82" i="18"/>
  <c r="Q87" i="18" s="1"/>
  <c r="R78" i="18"/>
  <c r="R117" i="18"/>
  <c r="S113" i="18"/>
  <c r="M137" i="18"/>
  <c r="M144" i="18"/>
  <c r="L139" i="18"/>
  <c r="L142" i="18"/>
  <c r="T90" i="17"/>
  <c r="T94" i="17"/>
  <c r="S124" i="17"/>
  <c r="T120" i="17"/>
  <c r="U82" i="17"/>
  <c r="U87" i="17" s="1"/>
  <c r="V78" i="17"/>
  <c r="R117" i="17"/>
  <c r="S113" i="17"/>
  <c r="R103" i="17"/>
  <c r="S98" i="17"/>
  <c r="M144" i="17"/>
  <c r="M137" i="17"/>
  <c r="O109" i="17"/>
  <c r="N111" i="17"/>
  <c r="N125" i="17" s="1"/>
  <c r="N127" i="17" s="1"/>
  <c r="L139" i="17"/>
  <c r="L142" i="17"/>
  <c r="T105" i="17"/>
  <c r="N144" i="16"/>
  <c r="N137" i="16"/>
  <c r="O127" i="16"/>
  <c r="T106" i="16"/>
  <c r="S103" i="16"/>
  <c r="T98" i="16"/>
  <c r="T78" i="16"/>
  <c r="V105" i="16"/>
  <c r="M139" i="16"/>
  <c r="M142" i="16"/>
  <c r="P109" i="16"/>
  <c r="O111" i="16"/>
  <c r="O125" i="16" s="1"/>
  <c r="P90" i="16"/>
  <c r="P94" i="16"/>
  <c r="R117" i="16"/>
  <c r="S113" i="16"/>
  <c r="R79" i="16"/>
  <c r="Q82" i="16"/>
  <c r="Q87" i="16" s="1"/>
  <c r="V120" i="16"/>
  <c r="U124" i="16"/>
  <c r="T120" i="15"/>
  <c r="S124" i="15"/>
  <c r="U98" i="15"/>
  <c r="T103" i="15"/>
  <c r="L139" i="15"/>
  <c r="L142" i="15"/>
  <c r="S105" i="15"/>
  <c r="M137" i="15"/>
  <c r="M144" i="15"/>
  <c r="O109" i="15"/>
  <c r="N111" i="15"/>
  <c r="N125" i="15" s="1"/>
  <c r="N127" i="15" s="1"/>
  <c r="T90" i="15"/>
  <c r="T94" i="15"/>
  <c r="U82" i="15"/>
  <c r="U87" i="15" s="1"/>
  <c r="V78" i="15"/>
  <c r="T113" i="15"/>
  <c r="S117" i="15"/>
  <c r="W103" i="37" l="1"/>
  <c r="X98" i="37"/>
  <c r="L142" i="37"/>
  <c r="L139" i="37"/>
  <c r="V120" i="37"/>
  <c r="U124" i="37"/>
  <c r="V105" i="37"/>
  <c r="M144" i="37"/>
  <c r="M137" i="37"/>
  <c r="O109" i="37"/>
  <c r="N111" i="37"/>
  <c r="N125" i="37" s="1"/>
  <c r="N127" i="37" s="1"/>
  <c r="R82" i="37"/>
  <c r="R87" i="37" s="1"/>
  <c r="S78" i="37"/>
  <c r="Q90" i="37"/>
  <c r="Q94" i="37" s="1"/>
  <c r="S117" i="37"/>
  <c r="T113" i="37"/>
  <c r="U113" i="26"/>
  <c r="T117" i="26"/>
  <c r="O109" i="28"/>
  <c r="N111" i="28"/>
  <c r="N125" i="28" s="1"/>
  <c r="N127" i="28" s="1"/>
  <c r="U113" i="30"/>
  <c r="T117" i="30"/>
  <c r="U124" i="27"/>
  <c r="V120" i="27"/>
  <c r="V98" i="34"/>
  <c r="U103" i="34"/>
  <c r="Q90" i="33"/>
  <c r="Q94" i="33" s="1"/>
  <c r="T79" i="25"/>
  <c r="S82" i="25"/>
  <c r="S87" i="25" s="1"/>
  <c r="O144" i="25"/>
  <c r="O137" i="25"/>
  <c r="R94" i="26"/>
  <c r="R90" i="26"/>
  <c r="V98" i="32"/>
  <c r="U103" i="32"/>
  <c r="Q94" i="31"/>
  <c r="Q90" i="31"/>
  <c r="Q109" i="25"/>
  <c r="P111" i="25"/>
  <c r="P125" i="25" s="1"/>
  <c r="P127" i="25" s="1"/>
  <c r="T103" i="26"/>
  <c r="U98" i="26"/>
  <c r="W113" i="29"/>
  <c r="V117" i="29"/>
  <c r="S117" i="25"/>
  <c r="T113" i="25"/>
  <c r="U120" i="31"/>
  <c r="T124" i="31"/>
  <c r="S78" i="34"/>
  <c r="R82" i="34"/>
  <c r="R87" i="34" s="1"/>
  <c r="T105" i="30"/>
  <c r="L139" i="27"/>
  <c r="L142" i="27"/>
  <c r="M139" i="36"/>
  <c r="M142" i="36"/>
  <c r="N144" i="32"/>
  <c r="N137" i="32"/>
  <c r="S78" i="33"/>
  <c r="R82" i="33"/>
  <c r="R87" i="33" s="1"/>
  <c r="W105" i="36"/>
  <c r="T98" i="27"/>
  <c r="S103" i="27"/>
  <c r="T105" i="26"/>
  <c r="T105" i="35"/>
  <c r="N139" i="25"/>
  <c r="N142" i="25"/>
  <c r="U90" i="27"/>
  <c r="U94" i="27" s="1"/>
  <c r="V78" i="25"/>
  <c r="Q90" i="30"/>
  <c r="Q94" i="30"/>
  <c r="S117" i="33"/>
  <c r="T113" i="33"/>
  <c r="L139" i="28"/>
  <c r="L142" i="28"/>
  <c r="Q90" i="34"/>
  <c r="Q94" i="34"/>
  <c r="Y105" i="28"/>
  <c r="U120" i="34"/>
  <c r="T124" i="34"/>
  <c r="T124" i="35"/>
  <c r="U120" i="35"/>
  <c r="P109" i="32"/>
  <c r="O111" i="32"/>
  <c r="O125" i="32" s="1"/>
  <c r="O127" i="32" s="1"/>
  <c r="V121" i="28"/>
  <c r="U124" i="28"/>
  <c r="U98" i="36"/>
  <c r="T103" i="36"/>
  <c r="M144" i="33"/>
  <c r="M137" i="33"/>
  <c r="T114" i="35"/>
  <c r="S117" i="35"/>
  <c r="N137" i="35"/>
  <c r="N144" i="35"/>
  <c r="T105" i="33"/>
  <c r="T98" i="30"/>
  <c r="S103" i="30"/>
  <c r="V82" i="27"/>
  <c r="V87" i="27" s="1"/>
  <c r="W78" i="27"/>
  <c r="R82" i="30"/>
  <c r="R87" i="30" s="1"/>
  <c r="S78" i="30"/>
  <c r="S82" i="29"/>
  <c r="S87" i="29" s="1"/>
  <c r="T78" i="29"/>
  <c r="S117" i="27"/>
  <c r="T113" i="27"/>
  <c r="T105" i="34"/>
  <c r="M139" i="34"/>
  <c r="M142" i="34"/>
  <c r="O109" i="33"/>
  <c r="N111" i="33"/>
  <c r="N125" i="33" s="1"/>
  <c r="N127" i="33" s="1"/>
  <c r="V117" i="34"/>
  <c r="W113" i="34"/>
  <c r="M144" i="27"/>
  <c r="M137" i="27"/>
  <c r="S82" i="32"/>
  <c r="S87" i="32" s="1"/>
  <c r="T78" i="32"/>
  <c r="S103" i="33"/>
  <c r="T98" i="33"/>
  <c r="W120" i="30"/>
  <c r="V124" i="30"/>
  <c r="V105" i="25"/>
  <c r="R90" i="35"/>
  <c r="R94" i="35" s="1"/>
  <c r="S80" i="31"/>
  <c r="R82" i="31"/>
  <c r="R87" i="31" s="1"/>
  <c r="L139" i="26"/>
  <c r="L142" i="26"/>
  <c r="T120" i="25"/>
  <c r="S124" i="25"/>
  <c r="P109" i="35"/>
  <c r="O111" i="35"/>
  <c r="O125" i="35" s="1"/>
  <c r="O127" i="35" s="1"/>
  <c r="O109" i="27"/>
  <c r="N111" i="27"/>
  <c r="N125" i="27" s="1"/>
  <c r="N127" i="27" s="1"/>
  <c r="T107" i="36"/>
  <c r="T124" i="32"/>
  <c r="U120" i="32"/>
  <c r="U105" i="31"/>
  <c r="R82" i="28"/>
  <c r="R87" i="28" s="1"/>
  <c r="S78" i="28"/>
  <c r="U98" i="25"/>
  <c r="T103" i="25"/>
  <c r="M142" i="32"/>
  <c r="M139" i="32"/>
  <c r="S117" i="32"/>
  <c r="T113" i="32"/>
  <c r="P109" i="31"/>
  <c r="O111" i="31"/>
  <c r="O125" i="31" s="1"/>
  <c r="O127" i="31" s="1"/>
  <c r="X105" i="27"/>
  <c r="U82" i="36"/>
  <c r="U87" i="36" s="1"/>
  <c r="V78" i="36"/>
  <c r="M139" i="31"/>
  <c r="M142" i="31"/>
  <c r="P109" i="36"/>
  <c r="O111" i="36"/>
  <c r="O125" i="36" s="1"/>
  <c r="O127" i="36" s="1"/>
  <c r="U120" i="36"/>
  <c r="T124" i="36"/>
  <c r="O109" i="29"/>
  <c r="N111" i="29"/>
  <c r="N125" i="29" s="1"/>
  <c r="N127" i="29" s="1"/>
  <c r="U105" i="29"/>
  <c r="L142" i="33"/>
  <c r="L139" i="33"/>
  <c r="O109" i="26"/>
  <c r="N111" i="26"/>
  <c r="N125" i="26" s="1"/>
  <c r="N127" i="26" s="1"/>
  <c r="S103" i="29"/>
  <c r="T98" i="29"/>
  <c r="T113" i="31"/>
  <c r="S117" i="31"/>
  <c r="N137" i="34"/>
  <c r="N144" i="34"/>
  <c r="M144" i="30"/>
  <c r="M137" i="30"/>
  <c r="Q90" i="28"/>
  <c r="Q94" i="28" s="1"/>
  <c r="L142" i="29"/>
  <c r="L139" i="29"/>
  <c r="N144" i="31"/>
  <c r="N137" i="31"/>
  <c r="T90" i="36"/>
  <c r="T94" i="36" s="1"/>
  <c r="R94" i="29"/>
  <c r="R90" i="29"/>
  <c r="N137" i="36"/>
  <c r="N144" i="36"/>
  <c r="T117" i="28"/>
  <c r="U113" i="28"/>
  <c r="M144" i="29"/>
  <c r="M137" i="29"/>
  <c r="M137" i="26"/>
  <c r="M144" i="26"/>
  <c r="V78" i="31"/>
  <c r="R90" i="32"/>
  <c r="R94" i="32" s="1"/>
  <c r="S82" i="35"/>
  <c r="S87" i="35" s="1"/>
  <c r="T78" i="35"/>
  <c r="V113" i="35"/>
  <c r="U124" i="26"/>
  <c r="V120" i="26"/>
  <c r="U98" i="35"/>
  <c r="T103" i="35"/>
  <c r="S82" i="26"/>
  <c r="S87" i="26" s="1"/>
  <c r="T78" i="26"/>
  <c r="M139" i="35"/>
  <c r="M142" i="35"/>
  <c r="M144" i="28"/>
  <c r="M137" i="28"/>
  <c r="X120" i="28"/>
  <c r="S117" i="36"/>
  <c r="T113" i="36"/>
  <c r="T105" i="32"/>
  <c r="V98" i="31"/>
  <c r="U103" i="31"/>
  <c r="T98" i="28"/>
  <c r="S103" i="28"/>
  <c r="P109" i="34"/>
  <c r="O111" i="34"/>
  <c r="O125" i="34" s="1"/>
  <c r="O127" i="34" s="1"/>
  <c r="O109" i="30"/>
  <c r="N111" i="30"/>
  <c r="N125" i="30" s="1"/>
  <c r="N127" i="30" s="1"/>
  <c r="T124" i="33"/>
  <c r="U120" i="33"/>
  <c r="R90" i="25"/>
  <c r="R94" i="25"/>
  <c r="L142" i="30"/>
  <c r="L139" i="30"/>
  <c r="U120" i="29"/>
  <c r="T124" i="29"/>
  <c r="O144" i="19"/>
  <c r="O137" i="19"/>
  <c r="O109" i="21"/>
  <c r="N111" i="21"/>
  <c r="N125" i="21" s="1"/>
  <c r="N127" i="21" s="1"/>
  <c r="V117" i="23"/>
  <c r="W113" i="23"/>
  <c r="U98" i="23"/>
  <c r="T103" i="23"/>
  <c r="O109" i="23"/>
  <c r="N111" i="23"/>
  <c r="N125" i="23" s="1"/>
  <c r="N127" i="23" s="1"/>
  <c r="L142" i="24"/>
  <c r="L139" i="24"/>
  <c r="P127" i="19"/>
  <c r="R82" i="19"/>
  <c r="R87" i="19" s="1"/>
  <c r="S78" i="19"/>
  <c r="U98" i="19"/>
  <c r="T103" i="19"/>
  <c r="V105" i="19"/>
  <c r="W105" i="22"/>
  <c r="L139" i="21"/>
  <c r="L142" i="21"/>
  <c r="M137" i="21"/>
  <c r="M144" i="21"/>
  <c r="L142" i="23"/>
  <c r="L139" i="23"/>
  <c r="R82" i="23"/>
  <c r="R87" i="23" s="1"/>
  <c r="S78" i="23"/>
  <c r="S78" i="21"/>
  <c r="R82" i="21"/>
  <c r="R87" i="21" s="1"/>
  <c r="N142" i="19"/>
  <c r="N139" i="19"/>
  <c r="V120" i="23"/>
  <c r="U124" i="23"/>
  <c r="S117" i="22"/>
  <c r="T113" i="22"/>
  <c r="V124" i="24"/>
  <c r="W120" i="24"/>
  <c r="S117" i="20"/>
  <c r="T113" i="20"/>
  <c r="Q90" i="19"/>
  <c r="Q94" i="19" s="1"/>
  <c r="T98" i="22"/>
  <c r="S103" i="22"/>
  <c r="Q90" i="22"/>
  <c r="Q94" i="22" s="1"/>
  <c r="T117" i="19"/>
  <c r="U113" i="19"/>
  <c r="T107" i="23"/>
  <c r="S78" i="24"/>
  <c r="R82" i="24"/>
  <c r="R87" i="24" s="1"/>
  <c r="U106" i="22"/>
  <c r="M144" i="22"/>
  <c r="M137" i="22"/>
  <c r="Q109" i="19"/>
  <c r="P111" i="19"/>
  <c r="P125" i="19" s="1"/>
  <c r="S78" i="22"/>
  <c r="R82" i="22"/>
  <c r="R87" i="22" s="1"/>
  <c r="V120" i="20"/>
  <c r="U124" i="20"/>
  <c r="Q94" i="24"/>
  <c r="Q90" i="24"/>
  <c r="L139" i="20"/>
  <c r="L142" i="20"/>
  <c r="U98" i="24"/>
  <c r="T103" i="24"/>
  <c r="Q94" i="23"/>
  <c r="Q90" i="23"/>
  <c r="Q94" i="21"/>
  <c r="Q90" i="21"/>
  <c r="T117" i="24"/>
  <c r="U113" i="24"/>
  <c r="V120" i="22"/>
  <c r="U124" i="22"/>
  <c r="V120" i="21"/>
  <c r="U124" i="21"/>
  <c r="O109" i="22"/>
  <c r="N111" i="22"/>
  <c r="N125" i="22" s="1"/>
  <c r="N127" i="22" s="1"/>
  <c r="T105" i="24"/>
  <c r="L139" i="22"/>
  <c r="L142" i="22"/>
  <c r="S103" i="21"/>
  <c r="T98" i="21"/>
  <c r="V105" i="23"/>
  <c r="T105" i="20"/>
  <c r="T117" i="21"/>
  <c r="U113" i="21"/>
  <c r="R82" i="20"/>
  <c r="R87" i="20" s="1"/>
  <c r="S78" i="20"/>
  <c r="X105" i="21"/>
  <c r="M137" i="24"/>
  <c r="M144" i="24"/>
  <c r="M144" i="20"/>
  <c r="M137" i="20"/>
  <c r="V120" i="19"/>
  <c r="U124" i="19"/>
  <c r="S103" i="20"/>
  <c r="T98" i="20"/>
  <c r="Q94" i="20"/>
  <c r="Q90" i="20"/>
  <c r="M144" i="23"/>
  <c r="M137" i="23"/>
  <c r="O109" i="24"/>
  <c r="N111" i="24"/>
  <c r="N125" i="24" s="1"/>
  <c r="N127" i="24" s="1"/>
  <c r="O109" i="20"/>
  <c r="N111" i="20"/>
  <c r="N125" i="20" s="1"/>
  <c r="N127" i="20" s="1"/>
  <c r="U120" i="18"/>
  <c r="T124" i="18"/>
  <c r="R82" i="18"/>
  <c r="R87" i="18" s="1"/>
  <c r="S78" i="18"/>
  <c r="Q90" i="18"/>
  <c r="Q94" i="18"/>
  <c r="N137" i="18"/>
  <c r="N144" i="18"/>
  <c r="V105" i="18"/>
  <c r="P109" i="18"/>
  <c r="O111" i="18"/>
  <c r="O125" i="18" s="1"/>
  <c r="O127" i="18" s="1"/>
  <c r="M142" i="18"/>
  <c r="M139" i="18"/>
  <c r="V98" i="18"/>
  <c r="U103" i="18"/>
  <c r="S117" i="18"/>
  <c r="T113" i="18"/>
  <c r="P109" i="17"/>
  <c r="O111" i="17"/>
  <c r="O125" i="17" s="1"/>
  <c r="O127" i="17" s="1"/>
  <c r="M139" i="17"/>
  <c r="M142" i="17"/>
  <c r="V82" i="17"/>
  <c r="V87" i="17" s="1"/>
  <c r="W78" i="17"/>
  <c r="U105" i="17"/>
  <c r="U94" i="17"/>
  <c r="U90" i="17"/>
  <c r="T124" i="17"/>
  <c r="U120" i="17"/>
  <c r="S103" i="17"/>
  <c r="T98" i="17"/>
  <c r="N137" i="17"/>
  <c r="N144" i="17"/>
  <c r="S117" i="17"/>
  <c r="T113" i="17"/>
  <c r="W120" i="16"/>
  <c r="V124" i="16"/>
  <c r="Q109" i="16"/>
  <c r="P111" i="16"/>
  <c r="P125" i="16" s="1"/>
  <c r="P127" i="16" s="1"/>
  <c r="Q90" i="16"/>
  <c r="Q94" i="16" s="1"/>
  <c r="S79" i="16"/>
  <c r="R82" i="16"/>
  <c r="R87" i="16" s="1"/>
  <c r="S117" i="16"/>
  <c r="T113" i="16"/>
  <c r="U106" i="16"/>
  <c r="W105" i="16"/>
  <c r="O137" i="16"/>
  <c r="O144" i="16"/>
  <c r="U78" i="16"/>
  <c r="N139" i="16"/>
  <c r="N142" i="16"/>
  <c r="U98" i="16"/>
  <c r="T103" i="16"/>
  <c r="N144" i="15"/>
  <c r="N137" i="15"/>
  <c r="P109" i="15"/>
  <c r="O111" i="15"/>
  <c r="O125" i="15" s="1"/>
  <c r="O127" i="15" s="1"/>
  <c r="T117" i="15"/>
  <c r="U113" i="15"/>
  <c r="U103" i="15"/>
  <c r="V98" i="15"/>
  <c r="V82" i="15"/>
  <c r="V87" i="15" s="1"/>
  <c r="W78" i="15"/>
  <c r="M139" i="15"/>
  <c r="M142" i="15"/>
  <c r="U94" i="15"/>
  <c r="U90" i="15"/>
  <c r="T124" i="15"/>
  <c r="U120" i="15"/>
  <c r="T105" i="15"/>
  <c r="T117" i="37" l="1"/>
  <c r="U113" i="37"/>
  <c r="P109" i="37"/>
  <c r="O111" i="37"/>
  <c r="O125" i="37" s="1"/>
  <c r="O127" i="37" s="1"/>
  <c r="M142" i="37"/>
  <c r="M139" i="37"/>
  <c r="X103" i="37"/>
  <c r="Y98" i="37"/>
  <c r="S82" i="37"/>
  <c r="S87" i="37" s="1"/>
  <c r="T78" i="37"/>
  <c r="R90" i="37"/>
  <c r="R94" i="37"/>
  <c r="V124" i="37"/>
  <c r="W120" i="37"/>
  <c r="N137" i="37"/>
  <c r="N144" i="37"/>
  <c r="W105" i="37"/>
  <c r="M139" i="27"/>
  <c r="M142" i="27"/>
  <c r="R90" i="30"/>
  <c r="R94" i="30"/>
  <c r="N139" i="35"/>
  <c r="N142" i="35"/>
  <c r="U105" i="26"/>
  <c r="N142" i="32"/>
  <c r="N139" i="32"/>
  <c r="V124" i="27"/>
  <c r="W120" i="27"/>
  <c r="P109" i="29"/>
  <c r="O111" i="29"/>
  <c r="O125" i="29" s="1"/>
  <c r="O127" i="29" s="1"/>
  <c r="W82" i="27"/>
  <c r="W87" i="27" s="1"/>
  <c r="X78" i="27"/>
  <c r="T117" i="33"/>
  <c r="U113" i="33"/>
  <c r="U105" i="30"/>
  <c r="W117" i="29"/>
  <c r="X113" i="29"/>
  <c r="S90" i="25"/>
  <c r="S94" i="25" s="1"/>
  <c r="V113" i="26"/>
  <c r="U117" i="26"/>
  <c r="V120" i="33"/>
  <c r="U124" i="33"/>
  <c r="M139" i="28"/>
  <c r="M142" i="28"/>
  <c r="U117" i="28"/>
  <c r="V113" i="28"/>
  <c r="N142" i="31"/>
  <c r="N139" i="31"/>
  <c r="M142" i="30"/>
  <c r="M139" i="30"/>
  <c r="U90" i="36"/>
  <c r="U94" i="36"/>
  <c r="V120" i="32"/>
  <c r="U124" i="32"/>
  <c r="Q109" i="35"/>
  <c r="P111" i="35"/>
  <c r="P125" i="35" s="1"/>
  <c r="P127" i="35" s="1"/>
  <c r="U78" i="32"/>
  <c r="T82" i="32"/>
  <c r="T87" i="32" s="1"/>
  <c r="U124" i="29"/>
  <c r="V120" i="29"/>
  <c r="P109" i="30"/>
  <c r="O111" i="30"/>
  <c r="O125" i="30" s="1"/>
  <c r="O127" i="30" s="1"/>
  <c r="P109" i="26"/>
  <c r="O111" i="26"/>
  <c r="O125" i="26" s="1"/>
  <c r="O127" i="26" s="1"/>
  <c r="V120" i="36"/>
  <c r="U124" i="36"/>
  <c r="O137" i="34"/>
  <c r="O144" i="34"/>
  <c r="U105" i="32"/>
  <c r="W113" i="35"/>
  <c r="W78" i="31"/>
  <c r="N139" i="36"/>
  <c r="N142" i="36"/>
  <c r="N142" i="34"/>
  <c r="N139" i="34"/>
  <c r="O137" i="36"/>
  <c r="O144" i="36"/>
  <c r="O137" i="31"/>
  <c r="O144" i="31"/>
  <c r="V98" i="25"/>
  <c r="U103" i="25"/>
  <c r="U107" i="36"/>
  <c r="T124" i="25"/>
  <c r="U120" i="25"/>
  <c r="W105" i="25"/>
  <c r="U105" i="34"/>
  <c r="Q109" i="34"/>
  <c r="P111" i="34"/>
  <c r="P125" i="34" s="1"/>
  <c r="P127" i="34" s="1"/>
  <c r="T117" i="36"/>
  <c r="U113" i="36"/>
  <c r="Q109" i="36"/>
  <c r="P111" i="36"/>
  <c r="P125" i="36" s="1"/>
  <c r="P127" i="36" s="1"/>
  <c r="Q109" i="31"/>
  <c r="P111" i="31"/>
  <c r="P125" i="31" s="1"/>
  <c r="P127" i="31" s="1"/>
  <c r="S82" i="28"/>
  <c r="S87" i="28" s="1"/>
  <c r="T78" i="28"/>
  <c r="N137" i="27"/>
  <c r="N144" i="27"/>
  <c r="X113" i="34"/>
  <c r="W117" i="34"/>
  <c r="U113" i="27"/>
  <c r="T117" i="27"/>
  <c r="V90" i="27"/>
  <c r="V94" i="27"/>
  <c r="U103" i="36"/>
  <c r="V98" i="36"/>
  <c r="U124" i="34"/>
  <c r="V120" i="34"/>
  <c r="R90" i="34"/>
  <c r="R94" i="34" s="1"/>
  <c r="U79" i="25"/>
  <c r="T82" i="25"/>
  <c r="T87" i="25" s="1"/>
  <c r="Y120" i="28"/>
  <c r="V98" i="35"/>
  <c r="U103" i="35"/>
  <c r="T82" i="26"/>
  <c r="T87" i="26" s="1"/>
  <c r="U78" i="26"/>
  <c r="T82" i="35"/>
  <c r="T87" i="35" s="1"/>
  <c r="U78" i="35"/>
  <c r="M142" i="26"/>
  <c r="M139" i="26"/>
  <c r="V105" i="29"/>
  <c r="T117" i="32"/>
  <c r="U113" i="32"/>
  <c r="R90" i="28"/>
  <c r="R94" i="28" s="1"/>
  <c r="Z105" i="28"/>
  <c r="T103" i="27"/>
  <c r="U98" i="27"/>
  <c r="S82" i="34"/>
  <c r="S87" i="34" s="1"/>
  <c r="T78" i="34"/>
  <c r="V103" i="32"/>
  <c r="W98" i="32"/>
  <c r="U117" i="30"/>
  <c r="V113" i="30"/>
  <c r="P109" i="27"/>
  <c r="O111" i="27"/>
  <c r="O125" i="27" s="1"/>
  <c r="O127" i="27" s="1"/>
  <c r="X120" i="30"/>
  <c r="W124" i="30"/>
  <c r="U98" i="28"/>
  <c r="T103" i="28"/>
  <c r="S90" i="26"/>
  <c r="S94" i="26" s="1"/>
  <c r="S94" i="35"/>
  <c r="S90" i="35"/>
  <c r="M142" i="29"/>
  <c r="M139" i="29"/>
  <c r="U113" i="31"/>
  <c r="T117" i="31"/>
  <c r="V105" i="31"/>
  <c r="R90" i="31"/>
  <c r="R94" i="31" s="1"/>
  <c r="T103" i="33"/>
  <c r="U98" i="33"/>
  <c r="N137" i="33"/>
  <c r="N144" i="33"/>
  <c r="T82" i="29"/>
  <c r="T87" i="29" s="1"/>
  <c r="U78" i="29"/>
  <c r="U98" i="30"/>
  <c r="T103" i="30"/>
  <c r="W121" i="28"/>
  <c r="V124" i="28"/>
  <c r="U105" i="35"/>
  <c r="X105" i="36"/>
  <c r="U103" i="26"/>
  <c r="V98" i="26"/>
  <c r="N144" i="28"/>
  <c r="N137" i="28"/>
  <c r="U98" i="29"/>
  <c r="T103" i="29"/>
  <c r="N137" i="29"/>
  <c r="N144" i="29"/>
  <c r="V82" i="36"/>
  <c r="V87" i="36" s="1"/>
  <c r="W78" i="36"/>
  <c r="O144" i="35"/>
  <c r="O137" i="35"/>
  <c r="T80" i="31"/>
  <c r="S82" i="31"/>
  <c r="S87" i="31" s="1"/>
  <c r="P109" i="33"/>
  <c r="O111" i="33"/>
  <c r="O125" i="33" s="1"/>
  <c r="O127" i="33" s="1"/>
  <c r="S94" i="29"/>
  <c r="S90" i="29"/>
  <c r="U105" i="33"/>
  <c r="U114" i="35"/>
  <c r="T117" i="35"/>
  <c r="O144" i="32"/>
  <c r="O137" i="32"/>
  <c r="W78" i="25"/>
  <c r="U124" i="31"/>
  <c r="V120" i="31"/>
  <c r="P109" i="28"/>
  <c r="O111" i="28"/>
  <c r="O125" i="28" s="1"/>
  <c r="O127" i="28" s="1"/>
  <c r="Q109" i="32"/>
  <c r="P111" i="32"/>
  <c r="P125" i="32" s="1"/>
  <c r="P127" i="32" s="1"/>
  <c r="R90" i="33"/>
  <c r="R94" i="33" s="1"/>
  <c r="T117" i="25"/>
  <c r="U113" i="25"/>
  <c r="P137" i="25"/>
  <c r="P144" i="25"/>
  <c r="O142" i="25"/>
  <c r="O139" i="25"/>
  <c r="V103" i="34"/>
  <c r="W98" i="34"/>
  <c r="N144" i="30"/>
  <c r="N137" i="30"/>
  <c r="V103" i="31"/>
  <c r="W98" i="31"/>
  <c r="W120" i="26"/>
  <c r="V124" i="26"/>
  <c r="N144" i="26"/>
  <c r="N137" i="26"/>
  <c r="Y105" i="27"/>
  <c r="S94" i="32"/>
  <c r="S90" i="32"/>
  <c r="S82" i="30"/>
  <c r="S87" i="30" s="1"/>
  <c r="T78" i="30"/>
  <c r="M139" i="33"/>
  <c r="M142" i="33"/>
  <c r="V120" i="35"/>
  <c r="U124" i="35"/>
  <c r="T78" i="33"/>
  <c r="S82" i="33"/>
  <c r="S87" i="33" s="1"/>
  <c r="R109" i="25"/>
  <c r="Q111" i="25"/>
  <c r="Q125" i="25" s="1"/>
  <c r="Q127" i="25" s="1"/>
  <c r="W117" i="23"/>
  <c r="X113" i="23"/>
  <c r="N144" i="24"/>
  <c r="N137" i="24"/>
  <c r="U98" i="20"/>
  <c r="T103" i="20"/>
  <c r="Y105" i="21"/>
  <c r="U105" i="20"/>
  <c r="U105" i="24"/>
  <c r="V124" i="22"/>
  <c r="W120" i="22"/>
  <c r="U103" i="24"/>
  <c r="V98" i="24"/>
  <c r="V106" i="22"/>
  <c r="W105" i="19"/>
  <c r="P144" i="19"/>
  <c r="P137" i="19"/>
  <c r="T103" i="21"/>
  <c r="U98" i="21"/>
  <c r="R109" i="19"/>
  <c r="Q111" i="19"/>
  <c r="Q125" i="19" s="1"/>
  <c r="Q127" i="19" s="1"/>
  <c r="U107" i="23"/>
  <c r="T117" i="20"/>
  <c r="U113" i="20"/>
  <c r="P109" i="24"/>
  <c r="O111" i="24"/>
  <c r="O125" i="24" s="1"/>
  <c r="O127" i="24" s="1"/>
  <c r="U117" i="24"/>
  <c r="V113" i="24"/>
  <c r="R90" i="22"/>
  <c r="R94" i="22" s="1"/>
  <c r="R90" i="24"/>
  <c r="R94" i="24"/>
  <c r="W124" i="24"/>
  <c r="X120" i="24"/>
  <c r="N137" i="21"/>
  <c r="N144" i="21"/>
  <c r="M139" i="24"/>
  <c r="M142" i="24"/>
  <c r="S82" i="20"/>
  <c r="S87" i="20" s="1"/>
  <c r="T78" i="20"/>
  <c r="N144" i="22"/>
  <c r="N137" i="22"/>
  <c r="S82" i="22"/>
  <c r="S87" i="22" s="1"/>
  <c r="T78" i="22"/>
  <c r="T78" i="24"/>
  <c r="S82" i="24"/>
  <c r="S87" i="24" s="1"/>
  <c r="P109" i="21"/>
  <c r="O111" i="21"/>
  <c r="O125" i="21" s="1"/>
  <c r="O127" i="21" s="1"/>
  <c r="M139" i="20"/>
  <c r="M142" i="20"/>
  <c r="P109" i="20"/>
  <c r="O111" i="20"/>
  <c r="O125" i="20" s="1"/>
  <c r="O127" i="20" s="1"/>
  <c r="M139" i="23"/>
  <c r="M142" i="23"/>
  <c r="R90" i="21"/>
  <c r="R94" i="21"/>
  <c r="M142" i="21"/>
  <c r="M139" i="21"/>
  <c r="V98" i="19"/>
  <c r="U103" i="19"/>
  <c r="V124" i="19"/>
  <c r="W120" i="19"/>
  <c r="R90" i="20"/>
  <c r="R94" i="20" s="1"/>
  <c r="W105" i="23"/>
  <c r="P109" i="22"/>
  <c r="O111" i="22"/>
  <c r="O125" i="22" s="1"/>
  <c r="O127" i="22" s="1"/>
  <c r="T103" i="22"/>
  <c r="U98" i="22"/>
  <c r="U113" i="22"/>
  <c r="T117" i="22"/>
  <c r="S82" i="21"/>
  <c r="S87" i="21" s="1"/>
  <c r="T78" i="21"/>
  <c r="N137" i="23"/>
  <c r="N144" i="23"/>
  <c r="O142" i="19"/>
  <c r="O139" i="19"/>
  <c r="S82" i="19"/>
  <c r="S87" i="19" s="1"/>
  <c r="T78" i="19"/>
  <c r="P109" i="23"/>
  <c r="O111" i="23"/>
  <c r="O125" i="23" s="1"/>
  <c r="O127" i="23" s="1"/>
  <c r="U117" i="21"/>
  <c r="V113" i="21"/>
  <c r="M142" i="22"/>
  <c r="M139" i="22"/>
  <c r="R90" i="23"/>
  <c r="R94" i="23" s="1"/>
  <c r="X105" i="22"/>
  <c r="R90" i="19"/>
  <c r="R94" i="19" s="1"/>
  <c r="T78" i="23"/>
  <c r="S82" i="23"/>
  <c r="S87" i="23" s="1"/>
  <c r="N144" i="20"/>
  <c r="N137" i="20"/>
  <c r="V124" i="21"/>
  <c r="W120" i="21"/>
  <c r="V124" i="20"/>
  <c r="W120" i="20"/>
  <c r="U117" i="19"/>
  <c r="V113" i="19"/>
  <c r="V124" i="23"/>
  <c r="W120" i="23"/>
  <c r="U103" i="23"/>
  <c r="V98" i="23"/>
  <c r="N139" i="18"/>
  <c r="N142" i="18"/>
  <c r="T117" i="18"/>
  <c r="U113" i="18"/>
  <c r="O137" i="18"/>
  <c r="O144" i="18"/>
  <c r="S82" i="18"/>
  <c r="S87" i="18" s="1"/>
  <c r="T78" i="18"/>
  <c r="Q109" i="18"/>
  <c r="P111" i="18"/>
  <c r="P125" i="18" s="1"/>
  <c r="P127" i="18" s="1"/>
  <c r="R90" i="18"/>
  <c r="R94" i="18"/>
  <c r="V103" i="18"/>
  <c r="W98" i="18"/>
  <c r="W105" i="18"/>
  <c r="V120" i="18"/>
  <c r="U124" i="18"/>
  <c r="V105" i="17"/>
  <c r="U98" i="17"/>
  <c r="T103" i="17"/>
  <c r="W82" i="17"/>
  <c r="W87" i="17" s="1"/>
  <c r="X78" i="17"/>
  <c r="V94" i="17"/>
  <c r="V90" i="17"/>
  <c r="V120" i="17"/>
  <c r="U124" i="17"/>
  <c r="O137" i="17"/>
  <c r="O144" i="17"/>
  <c r="T117" i="17"/>
  <c r="U113" i="17"/>
  <c r="N139" i="17"/>
  <c r="N142" i="17"/>
  <c r="Q109" i="17"/>
  <c r="P111" i="17"/>
  <c r="P125" i="17" s="1"/>
  <c r="P127" i="17" s="1"/>
  <c r="P137" i="16"/>
  <c r="P144" i="16"/>
  <c r="T79" i="16"/>
  <c r="S82" i="16"/>
  <c r="S87" i="16" s="1"/>
  <c r="X105" i="16"/>
  <c r="V78" i="16"/>
  <c r="O139" i="16"/>
  <c r="O142" i="16"/>
  <c r="V98" i="16"/>
  <c r="U103" i="16"/>
  <c r="V106" i="16"/>
  <c r="T117" i="16"/>
  <c r="U113" i="16"/>
  <c r="R109" i="16"/>
  <c r="Q111" i="16"/>
  <c r="Q125" i="16" s="1"/>
  <c r="Q127" i="16" s="1"/>
  <c r="R90" i="16"/>
  <c r="R94" i="16"/>
  <c r="X120" i="16"/>
  <c r="W124" i="16"/>
  <c r="O144" i="15"/>
  <c r="O137" i="15"/>
  <c r="U105" i="15"/>
  <c r="W82" i="15"/>
  <c r="W87" i="15" s="1"/>
  <c r="X78" i="15"/>
  <c r="Q109" i="15"/>
  <c r="P111" i="15"/>
  <c r="P125" i="15" s="1"/>
  <c r="P127" i="15" s="1"/>
  <c r="V90" i="15"/>
  <c r="V94" i="15" s="1"/>
  <c r="N139" i="15"/>
  <c r="N142" i="15"/>
  <c r="U124" i="15"/>
  <c r="V120" i="15"/>
  <c r="W98" i="15"/>
  <c r="V103" i="15"/>
  <c r="U117" i="15"/>
  <c r="V113" i="15"/>
  <c r="S90" i="37" l="1"/>
  <c r="S94" i="37" s="1"/>
  <c r="N139" i="37"/>
  <c r="N142" i="37"/>
  <c r="X120" i="37"/>
  <c r="W124" i="37"/>
  <c r="O137" i="37"/>
  <c r="O144" i="37"/>
  <c r="X105" i="37"/>
  <c r="Q109" i="37"/>
  <c r="P111" i="37"/>
  <c r="P125" i="37" s="1"/>
  <c r="P127" i="37" s="1"/>
  <c r="U78" i="37"/>
  <c r="T82" i="37"/>
  <c r="T87" i="37" s="1"/>
  <c r="U117" i="37"/>
  <c r="V113" i="37"/>
  <c r="Y103" i="37"/>
  <c r="Z98" i="37"/>
  <c r="U82" i="26"/>
  <c r="U87" i="26" s="1"/>
  <c r="V78" i="26"/>
  <c r="T90" i="25"/>
  <c r="T94" i="25" s="1"/>
  <c r="V103" i="36"/>
  <c r="W98" i="36"/>
  <c r="U117" i="36"/>
  <c r="V113" i="36"/>
  <c r="V120" i="25"/>
  <c r="U124" i="25"/>
  <c r="T90" i="32"/>
  <c r="T94" i="32"/>
  <c r="X82" i="27"/>
  <c r="X87" i="27" s="1"/>
  <c r="Y78" i="27"/>
  <c r="V105" i="26"/>
  <c r="Q109" i="33"/>
  <c r="P111" i="33"/>
  <c r="P125" i="33" s="1"/>
  <c r="P127" i="33" s="1"/>
  <c r="V98" i="30"/>
  <c r="U103" i="30"/>
  <c r="Q109" i="27"/>
  <c r="P111" i="27"/>
  <c r="P125" i="27" s="1"/>
  <c r="P127" i="27" s="1"/>
  <c r="W103" i="34"/>
  <c r="X98" i="34"/>
  <c r="N142" i="29"/>
  <c r="N139" i="29"/>
  <c r="V78" i="29"/>
  <c r="U82" i="29"/>
  <c r="U87" i="29" s="1"/>
  <c r="W105" i="29"/>
  <c r="V79" i="25"/>
  <c r="U82" i="25"/>
  <c r="U87" i="25" s="1"/>
  <c r="N142" i="27"/>
  <c r="N139" i="27"/>
  <c r="O142" i="36"/>
  <c r="O139" i="36"/>
  <c r="X113" i="35"/>
  <c r="W120" i="36"/>
  <c r="V124" i="36"/>
  <c r="U82" i="32"/>
  <c r="U87" i="32" s="1"/>
  <c r="V78" i="32"/>
  <c r="X117" i="29"/>
  <c r="Y113" i="29"/>
  <c r="W90" i="27"/>
  <c r="W94" i="27" s="1"/>
  <c r="O137" i="26"/>
  <c r="O144" i="26"/>
  <c r="P137" i="35"/>
  <c r="P144" i="35"/>
  <c r="O144" i="29"/>
  <c r="O137" i="29"/>
  <c r="W120" i="31"/>
  <c r="V124" i="31"/>
  <c r="V114" i="35"/>
  <c r="U117" i="35"/>
  <c r="Y105" i="36"/>
  <c r="T90" i="29"/>
  <c r="T94" i="29" s="1"/>
  <c r="AA105" i="28"/>
  <c r="T82" i="28"/>
  <c r="T87" i="28" s="1"/>
  <c r="U78" i="28"/>
  <c r="P144" i="34"/>
  <c r="P137" i="34"/>
  <c r="Q137" i="25"/>
  <c r="Q144" i="25"/>
  <c r="T82" i="30"/>
  <c r="T87" i="30" s="1"/>
  <c r="U78" i="30"/>
  <c r="P137" i="32"/>
  <c r="P144" i="32"/>
  <c r="V105" i="33"/>
  <c r="U80" i="31"/>
  <c r="T82" i="31"/>
  <c r="T87" i="31" s="1"/>
  <c r="V98" i="29"/>
  <c r="U103" i="29"/>
  <c r="X98" i="32"/>
  <c r="W103" i="32"/>
  <c r="S94" i="28"/>
  <c r="S90" i="28"/>
  <c r="R109" i="34"/>
  <c r="Q111" i="34"/>
  <c r="Q125" i="34" s="1"/>
  <c r="Q127" i="34" s="1"/>
  <c r="V107" i="36"/>
  <c r="Q109" i="26"/>
  <c r="P111" i="26"/>
  <c r="P125" i="26" s="1"/>
  <c r="P127" i="26" s="1"/>
  <c r="R109" i="35"/>
  <c r="Q111" i="35"/>
  <c r="Q125" i="35" s="1"/>
  <c r="Q127" i="35" s="1"/>
  <c r="V124" i="33"/>
  <c r="W120" i="33"/>
  <c r="Q109" i="29"/>
  <c r="P111" i="29"/>
  <c r="P125" i="29" s="1"/>
  <c r="P127" i="29" s="1"/>
  <c r="W120" i="35"/>
  <c r="V124" i="35"/>
  <c r="S90" i="31"/>
  <c r="S94" i="31" s="1"/>
  <c r="S109" i="25"/>
  <c r="R111" i="25"/>
  <c r="R125" i="25" s="1"/>
  <c r="R127" i="25" s="1"/>
  <c r="S90" i="30"/>
  <c r="S94" i="30" s="1"/>
  <c r="X120" i="26"/>
  <c r="W124" i="26"/>
  <c r="R109" i="32"/>
  <c r="Q111" i="32"/>
  <c r="Q125" i="32" s="1"/>
  <c r="Q127" i="32" s="1"/>
  <c r="X78" i="25"/>
  <c r="O139" i="35"/>
  <c r="O142" i="35"/>
  <c r="V105" i="35"/>
  <c r="N139" i="33"/>
  <c r="N142" i="33"/>
  <c r="V113" i="31"/>
  <c r="U117" i="31"/>
  <c r="V98" i="28"/>
  <c r="U103" i="28"/>
  <c r="V105" i="30"/>
  <c r="X120" i="27"/>
  <c r="W124" i="27"/>
  <c r="V105" i="32"/>
  <c r="O144" i="30"/>
  <c r="O137" i="30"/>
  <c r="S94" i="33"/>
  <c r="S90" i="33"/>
  <c r="X98" i="31"/>
  <c r="W103" i="31"/>
  <c r="O144" i="28"/>
  <c r="O137" i="28"/>
  <c r="N139" i="28"/>
  <c r="N142" i="28"/>
  <c r="V98" i="33"/>
  <c r="U103" i="33"/>
  <c r="U78" i="34"/>
  <c r="T82" i="34"/>
  <c r="T87" i="34" s="1"/>
  <c r="V103" i="35"/>
  <c r="W98" i="35"/>
  <c r="V113" i="27"/>
  <c r="U117" i="27"/>
  <c r="R109" i="31"/>
  <c r="Q111" i="31"/>
  <c r="Q125" i="31" s="1"/>
  <c r="Q127" i="31" s="1"/>
  <c r="V105" i="34"/>
  <c r="V103" i="25"/>
  <c r="W98" i="25"/>
  <c r="Q109" i="30"/>
  <c r="P111" i="30"/>
  <c r="P125" i="30" s="1"/>
  <c r="P127" i="30" s="1"/>
  <c r="V124" i="32"/>
  <c r="W120" i="32"/>
  <c r="W113" i="28"/>
  <c r="V117" i="28"/>
  <c r="W113" i="26"/>
  <c r="V117" i="26"/>
  <c r="U117" i="33"/>
  <c r="V113" i="33"/>
  <c r="T82" i="33"/>
  <c r="T87" i="33" s="1"/>
  <c r="U78" i="33"/>
  <c r="P139" i="25"/>
  <c r="P142" i="25"/>
  <c r="Q109" i="28"/>
  <c r="P111" i="28"/>
  <c r="P125" i="28" s="1"/>
  <c r="P127" i="28" s="1"/>
  <c r="X78" i="36"/>
  <c r="W82" i="36"/>
  <c r="W87" i="36" s="1"/>
  <c r="X121" i="28"/>
  <c r="W124" i="28"/>
  <c r="X105" i="25"/>
  <c r="X78" i="31"/>
  <c r="O139" i="34"/>
  <c r="O142" i="34"/>
  <c r="W120" i="29"/>
  <c r="V124" i="29"/>
  <c r="N142" i="26"/>
  <c r="N139" i="26"/>
  <c r="W105" i="31"/>
  <c r="W113" i="30"/>
  <c r="V117" i="30"/>
  <c r="T90" i="26"/>
  <c r="T94" i="26" s="1"/>
  <c r="P137" i="31"/>
  <c r="P144" i="31"/>
  <c r="Y120" i="30"/>
  <c r="X124" i="30"/>
  <c r="S94" i="34"/>
  <c r="S90" i="34"/>
  <c r="U82" i="35"/>
  <c r="U87" i="35" s="1"/>
  <c r="V78" i="35"/>
  <c r="Z120" i="28"/>
  <c r="W120" i="34"/>
  <c r="V124" i="34"/>
  <c r="P137" i="36"/>
  <c r="P144" i="36"/>
  <c r="Z105" i="27"/>
  <c r="N142" i="30"/>
  <c r="N139" i="30"/>
  <c r="U117" i="25"/>
  <c r="V113" i="25"/>
  <c r="O139" i="32"/>
  <c r="O142" i="32"/>
  <c r="O144" i="33"/>
  <c r="O137" i="33"/>
  <c r="V90" i="36"/>
  <c r="V94" i="36"/>
  <c r="W98" i="26"/>
  <c r="V103" i="26"/>
  <c r="O137" i="27"/>
  <c r="O144" i="27"/>
  <c r="U103" i="27"/>
  <c r="V98" i="27"/>
  <c r="U117" i="32"/>
  <c r="V113" i="32"/>
  <c r="T90" i="35"/>
  <c r="T94" i="35" s="1"/>
  <c r="Y113" i="34"/>
  <c r="X117" i="34"/>
  <c r="R109" i="36"/>
  <c r="Q111" i="36"/>
  <c r="Q125" i="36" s="1"/>
  <c r="Q127" i="36" s="1"/>
  <c r="O139" i="31"/>
  <c r="O142" i="31"/>
  <c r="Q144" i="19"/>
  <c r="Q137" i="19"/>
  <c r="P139" i="19"/>
  <c r="P142" i="19"/>
  <c r="W124" i="22"/>
  <c r="X120" i="22"/>
  <c r="U103" i="22"/>
  <c r="V98" i="22"/>
  <c r="O144" i="23"/>
  <c r="O137" i="23"/>
  <c r="U78" i="21"/>
  <c r="T82" i="21"/>
  <c r="T87" i="21" s="1"/>
  <c r="X120" i="20"/>
  <c r="W124" i="20"/>
  <c r="S90" i="23"/>
  <c r="S94" i="23"/>
  <c r="Q109" i="23"/>
  <c r="P111" i="23"/>
  <c r="P125" i="23" s="1"/>
  <c r="P127" i="23" s="1"/>
  <c r="S90" i="21"/>
  <c r="S94" i="21"/>
  <c r="N139" i="22"/>
  <c r="N142" i="22"/>
  <c r="N142" i="21"/>
  <c r="N139" i="21"/>
  <c r="V117" i="24"/>
  <c r="W113" i="24"/>
  <c r="V107" i="23"/>
  <c r="V98" i="20"/>
  <c r="U103" i="20"/>
  <c r="X105" i="23"/>
  <c r="X105" i="19"/>
  <c r="V105" i="24"/>
  <c r="N139" i="24"/>
  <c r="N142" i="24"/>
  <c r="X120" i="19"/>
  <c r="W124" i="19"/>
  <c r="Q109" i="20"/>
  <c r="P111" i="20"/>
  <c r="P125" i="20" s="1"/>
  <c r="P127" i="20" s="1"/>
  <c r="S90" i="22"/>
  <c r="S94" i="22" s="1"/>
  <c r="U78" i="23"/>
  <c r="T82" i="23"/>
  <c r="T87" i="23" s="1"/>
  <c r="U78" i="19"/>
  <c r="T82" i="19"/>
  <c r="T87" i="19" s="1"/>
  <c r="V103" i="23"/>
  <c r="W98" i="23"/>
  <c r="S90" i="19"/>
  <c r="S94" i="19"/>
  <c r="U117" i="22"/>
  <c r="V113" i="22"/>
  <c r="O144" i="21"/>
  <c r="O137" i="21"/>
  <c r="T82" i="20"/>
  <c r="T87" i="20" s="1"/>
  <c r="U78" i="20"/>
  <c r="X124" i="24"/>
  <c r="Y120" i="24"/>
  <c r="S109" i="19"/>
  <c r="R111" i="19"/>
  <c r="R125" i="19" s="1"/>
  <c r="R127" i="19" s="1"/>
  <c r="Q109" i="21"/>
  <c r="P111" i="21"/>
  <c r="P125" i="21" s="1"/>
  <c r="P127" i="21" s="1"/>
  <c r="S90" i="20"/>
  <c r="S94" i="20"/>
  <c r="O137" i="24"/>
  <c r="O144" i="24"/>
  <c r="V105" i="20"/>
  <c r="X117" i="23"/>
  <c r="Y113" i="23"/>
  <c r="W106" i="22"/>
  <c r="X120" i="21"/>
  <c r="W124" i="21"/>
  <c r="X120" i="23"/>
  <c r="W124" i="23"/>
  <c r="V117" i="21"/>
  <c r="W113" i="21"/>
  <c r="S90" i="24"/>
  <c r="S94" i="24" s="1"/>
  <c r="Q109" i="24"/>
  <c r="P111" i="24"/>
  <c r="P125" i="24" s="1"/>
  <c r="P127" i="24" s="1"/>
  <c r="Y105" i="22"/>
  <c r="U78" i="24"/>
  <c r="T82" i="24"/>
  <c r="T87" i="24" s="1"/>
  <c r="U117" i="20"/>
  <c r="V113" i="20"/>
  <c r="Z105" i="21"/>
  <c r="O144" i="22"/>
  <c r="O137" i="22"/>
  <c r="U103" i="21"/>
  <c r="V98" i="21"/>
  <c r="V103" i="24"/>
  <c r="W98" i="24"/>
  <c r="V117" i="19"/>
  <c r="W113" i="19"/>
  <c r="N142" i="20"/>
  <c r="N139" i="20"/>
  <c r="N142" i="23"/>
  <c r="N139" i="23"/>
  <c r="Q109" i="22"/>
  <c r="P111" i="22"/>
  <c r="P125" i="22" s="1"/>
  <c r="P127" i="22" s="1"/>
  <c r="V103" i="19"/>
  <c r="W98" i="19"/>
  <c r="O144" i="20"/>
  <c r="O137" i="20"/>
  <c r="U78" i="22"/>
  <c r="T82" i="22"/>
  <c r="T87" i="22" s="1"/>
  <c r="S90" i="18"/>
  <c r="S94" i="18" s="1"/>
  <c r="X105" i="18"/>
  <c r="W103" i="18"/>
  <c r="X98" i="18"/>
  <c r="O142" i="18"/>
  <c r="O139" i="18"/>
  <c r="U117" i="18"/>
  <c r="V113" i="18"/>
  <c r="W120" i="18"/>
  <c r="V124" i="18"/>
  <c r="P137" i="18"/>
  <c r="P144" i="18"/>
  <c r="R109" i="18"/>
  <c r="Q111" i="18"/>
  <c r="Q125" i="18" s="1"/>
  <c r="Q127" i="18" s="1"/>
  <c r="T82" i="18"/>
  <c r="T87" i="18" s="1"/>
  <c r="U78" i="18"/>
  <c r="U117" i="17"/>
  <c r="V113" i="17"/>
  <c r="X82" i="17"/>
  <c r="X87" i="17" s="1"/>
  <c r="Y78" i="17"/>
  <c r="W90" i="17"/>
  <c r="W94" i="17" s="1"/>
  <c r="P137" i="17"/>
  <c r="P144" i="17"/>
  <c r="R109" i="17"/>
  <c r="Q111" i="17"/>
  <c r="Q125" i="17" s="1"/>
  <c r="Q127" i="17" s="1"/>
  <c r="V98" i="17"/>
  <c r="U103" i="17"/>
  <c r="W120" i="17"/>
  <c r="V124" i="17"/>
  <c r="W105" i="17"/>
  <c r="O142" i="17"/>
  <c r="O139" i="17"/>
  <c r="Q144" i="16"/>
  <c r="Q137" i="16"/>
  <c r="Y105" i="16"/>
  <c r="Y120" i="16"/>
  <c r="X124" i="16"/>
  <c r="W106" i="16"/>
  <c r="S90" i="16"/>
  <c r="S94" i="16" s="1"/>
  <c r="V103" i="16"/>
  <c r="W98" i="16"/>
  <c r="U79" i="16"/>
  <c r="T82" i="16"/>
  <c r="T87" i="16" s="1"/>
  <c r="S109" i="16"/>
  <c r="R111" i="16"/>
  <c r="R125" i="16" s="1"/>
  <c r="R127" i="16" s="1"/>
  <c r="U117" i="16"/>
  <c r="V113" i="16"/>
  <c r="P142" i="16"/>
  <c r="P139" i="16"/>
  <c r="W78" i="16"/>
  <c r="W103" i="15"/>
  <c r="X98" i="15"/>
  <c r="R109" i="15"/>
  <c r="Q111" i="15"/>
  <c r="Q125" i="15" s="1"/>
  <c r="Q127" i="15" s="1"/>
  <c r="V124" i="15"/>
  <c r="W120" i="15"/>
  <c r="X82" i="15"/>
  <c r="X87" i="15" s="1"/>
  <c r="Y78" i="15"/>
  <c r="W90" i="15"/>
  <c r="W94" i="15"/>
  <c r="V105" i="15"/>
  <c r="V117" i="15"/>
  <c r="W113" i="15"/>
  <c r="O142" i="15"/>
  <c r="O139" i="15"/>
  <c r="P137" i="15"/>
  <c r="P144" i="15"/>
  <c r="T90" i="37" l="1"/>
  <c r="T94" i="37"/>
  <c r="V78" i="37"/>
  <c r="U82" i="37"/>
  <c r="U87" i="37" s="1"/>
  <c r="Y120" i="37"/>
  <c r="X124" i="37"/>
  <c r="P137" i="37"/>
  <c r="P144" i="37"/>
  <c r="R109" i="37"/>
  <c r="Q111" i="37"/>
  <c r="Q125" i="37" s="1"/>
  <c r="Q127" i="37" s="1"/>
  <c r="Z103" i="37"/>
  <c r="AA98" i="37"/>
  <c r="Y105" i="37"/>
  <c r="V117" i="37"/>
  <c r="W113" i="37"/>
  <c r="O142" i="37"/>
  <c r="O139" i="37"/>
  <c r="W117" i="26"/>
  <c r="X113" i="26"/>
  <c r="O139" i="28"/>
  <c r="O142" i="28"/>
  <c r="W105" i="32"/>
  <c r="W105" i="35"/>
  <c r="V117" i="32"/>
  <c r="W113" i="32"/>
  <c r="X98" i="26"/>
  <c r="W103" i="26"/>
  <c r="W124" i="34"/>
  <c r="X120" i="34"/>
  <c r="Z120" i="30"/>
  <c r="Y124" i="30"/>
  <c r="W117" i="30"/>
  <c r="X113" i="30"/>
  <c r="W124" i="29"/>
  <c r="X120" i="29"/>
  <c r="AA105" i="27"/>
  <c r="U90" i="35"/>
  <c r="U94" i="35"/>
  <c r="Y78" i="31"/>
  <c r="W98" i="33"/>
  <c r="V103" i="33"/>
  <c r="X124" i="27"/>
  <c r="Y120" i="27"/>
  <c r="V117" i="31"/>
  <c r="W113" i="31"/>
  <c r="T109" i="25"/>
  <c r="S111" i="25"/>
  <c r="S125" i="25" s="1"/>
  <c r="S127" i="25" s="1"/>
  <c r="S109" i="34"/>
  <c r="R111" i="34"/>
  <c r="R125" i="34" s="1"/>
  <c r="R127" i="34" s="1"/>
  <c r="T90" i="31"/>
  <c r="T94" i="31"/>
  <c r="AB105" i="28"/>
  <c r="W124" i="36"/>
  <c r="X120" i="36"/>
  <c r="U90" i="25"/>
  <c r="U94" i="25"/>
  <c r="Y98" i="34"/>
  <c r="X103" i="34"/>
  <c r="R109" i="33"/>
  <c r="Q111" i="33"/>
  <c r="Q125" i="33" s="1"/>
  <c r="Q127" i="33" s="1"/>
  <c r="V82" i="26"/>
  <c r="V87" i="26" s="1"/>
  <c r="W78" i="26"/>
  <c r="V117" i="33"/>
  <c r="W113" i="33"/>
  <c r="P137" i="30"/>
  <c r="P144" i="30"/>
  <c r="Y117" i="34"/>
  <c r="Z113" i="34"/>
  <c r="O139" i="27"/>
  <c r="O142" i="27"/>
  <c r="Y105" i="25"/>
  <c r="P137" i="28"/>
  <c r="P144" i="28"/>
  <c r="R109" i="30"/>
  <c r="Q111" i="30"/>
  <c r="Q125" i="30" s="1"/>
  <c r="Q127" i="30" s="1"/>
  <c r="V117" i="27"/>
  <c r="W113" i="27"/>
  <c r="O139" i="30"/>
  <c r="O142" i="30"/>
  <c r="W105" i="30"/>
  <c r="Q144" i="32"/>
  <c r="Q137" i="32"/>
  <c r="Q137" i="35"/>
  <c r="Q144" i="35"/>
  <c r="V80" i="31"/>
  <c r="U82" i="31"/>
  <c r="U87" i="31" s="1"/>
  <c r="Q139" i="25"/>
  <c r="Q142" i="25"/>
  <c r="W124" i="31"/>
  <c r="X120" i="31"/>
  <c r="W79" i="25"/>
  <c r="V82" i="25"/>
  <c r="V87" i="25" s="1"/>
  <c r="W105" i="26"/>
  <c r="V124" i="25"/>
  <c r="W120" i="25"/>
  <c r="U90" i="26"/>
  <c r="U94" i="26" s="1"/>
  <c r="R109" i="28"/>
  <c r="Q111" i="28"/>
  <c r="Q125" i="28" s="1"/>
  <c r="Q127" i="28" s="1"/>
  <c r="X98" i="25"/>
  <c r="W103" i="25"/>
  <c r="W103" i="35"/>
  <c r="X98" i="35"/>
  <c r="S109" i="32"/>
  <c r="R111" i="32"/>
  <c r="R125" i="32" s="1"/>
  <c r="R127" i="32" s="1"/>
  <c r="S109" i="35"/>
  <c r="R111" i="35"/>
  <c r="R125" i="35" s="1"/>
  <c r="R127" i="35" s="1"/>
  <c r="W105" i="33"/>
  <c r="P142" i="34"/>
  <c r="P139" i="34"/>
  <c r="O139" i="29"/>
  <c r="O142" i="29"/>
  <c r="Y113" i="35"/>
  <c r="X105" i="29"/>
  <c r="P137" i="27"/>
  <c r="P144" i="27"/>
  <c r="V117" i="36"/>
  <c r="W113" i="36"/>
  <c r="P137" i="26"/>
  <c r="P144" i="26"/>
  <c r="Z105" i="36"/>
  <c r="Y117" i="29"/>
  <c r="Z113" i="29"/>
  <c r="R109" i="27"/>
  <c r="Q111" i="27"/>
  <c r="Q125" i="27" s="1"/>
  <c r="Q127" i="27" s="1"/>
  <c r="Y82" i="27"/>
  <c r="Y87" i="27" s="1"/>
  <c r="Z78" i="27"/>
  <c r="P142" i="36"/>
  <c r="P139" i="36"/>
  <c r="V117" i="25"/>
  <c r="W113" i="25"/>
  <c r="X124" i="26"/>
  <c r="Y120" i="26"/>
  <c r="X120" i="35"/>
  <c r="W124" i="35"/>
  <c r="R109" i="26"/>
  <c r="Q111" i="26"/>
  <c r="Q125" i="26" s="1"/>
  <c r="Q127" i="26" s="1"/>
  <c r="X103" i="32"/>
  <c r="Y98" i="32"/>
  <c r="V78" i="28"/>
  <c r="U82" i="28"/>
  <c r="U87" i="28" s="1"/>
  <c r="U90" i="29"/>
  <c r="U94" i="29" s="1"/>
  <c r="X94" i="27"/>
  <c r="X90" i="27"/>
  <c r="W103" i="36"/>
  <c r="X98" i="36"/>
  <c r="P139" i="32"/>
  <c r="P142" i="32"/>
  <c r="T90" i="28"/>
  <c r="T94" i="28" s="1"/>
  <c r="P142" i="35"/>
  <c r="P139" i="35"/>
  <c r="W78" i="32"/>
  <c r="V82" i="32"/>
  <c r="V87" i="32" s="1"/>
  <c r="W78" i="29"/>
  <c r="V82" i="29"/>
  <c r="V87" i="29" s="1"/>
  <c r="W98" i="30"/>
  <c r="V103" i="30"/>
  <c r="T90" i="34"/>
  <c r="T94" i="34"/>
  <c r="AA120" i="28"/>
  <c r="Y121" i="28"/>
  <c r="X124" i="28"/>
  <c r="Q137" i="31"/>
  <c r="Q144" i="31"/>
  <c r="Y98" i="31"/>
  <c r="X103" i="31"/>
  <c r="V103" i="28"/>
  <c r="W98" i="28"/>
  <c r="R109" i="29"/>
  <c r="Q111" i="29"/>
  <c r="Q125" i="29" s="1"/>
  <c r="Q127" i="29" s="1"/>
  <c r="W107" i="36"/>
  <c r="U82" i="30"/>
  <c r="U87" i="30" s="1"/>
  <c r="V78" i="30"/>
  <c r="U94" i="32"/>
  <c r="U90" i="32"/>
  <c r="W105" i="34"/>
  <c r="W117" i="28"/>
  <c r="X113" i="28"/>
  <c r="U82" i="34"/>
  <c r="U87" i="34" s="1"/>
  <c r="V78" i="34"/>
  <c r="P137" i="29"/>
  <c r="P144" i="29"/>
  <c r="Q137" i="36"/>
  <c r="Q144" i="36"/>
  <c r="V103" i="27"/>
  <c r="W98" i="27"/>
  <c r="X105" i="31"/>
  <c r="W90" i="36"/>
  <c r="W94" i="36" s="1"/>
  <c r="U82" i="33"/>
  <c r="U87" i="33" s="1"/>
  <c r="V78" i="33"/>
  <c r="X120" i="32"/>
  <c r="W124" i="32"/>
  <c r="S109" i="36"/>
  <c r="R111" i="36"/>
  <c r="R125" i="36" s="1"/>
  <c r="R127" i="36" s="1"/>
  <c r="O139" i="33"/>
  <c r="O142" i="33"/>
  <c r="W78" i="35"/>
  <c r="V82" i="35"/>
  <c r="V87" i="35" s="1"/>
  <c r="P142" i="31"/>
  <c r="P139" i="31"/>
  <c r="X82" i="36"/>
  <c r="X87" i="36" s="1"/>
  <c r="Y78" i="36"/>
  <c r="T90" i="33"/>
  <c r="T94" i="33" s="1"/>
  <c r="S109" i="31"/>
  <c r="R111" i="31"/>
  <c r="R125" i="31" s="1"/>
  <c r="R127" i="31" s="1"/>
  <c r="Y78" i="25"/>
  <c r="R144" i="25"/>
  <c r="R137" i="25"/>
  <c r="W124" i="33"/>
  <c r="X120" i="33"/>
  <c r="Q137" i="34"/>
  <c r="Q144" i="34"/>
  <c r="W98" i="29"/>
  <c r="V103" i="29"/>
  <c r="T94" i="30"/>
  <c r="T90" i="30"/>
  <c r="W114" i="35"/>
  <c r="V117" i="35"/>
  <c r="O142" i="26"/>
  <c r="O139" i="26"/>
  <c r="P144" i="33"/>
  <c r="P137" i="33"/>
  <c r="R144" i="19"/>
  <c r="R137" i="19"/>
  <c r="Z105" i="22"/>
  <c r="R109" i="21"/>
  <c r="Q111" i="21"/>
  <c r="Q125" i="21" s="1"/>
  <c r="Q127" i="21" s="1"/>
  <c r="T90" i="19"/>
  <c r="T94" i="19" s="1"/>
  <c r="R109" i="20"/>
  <c r="Q111" i="20"/>
  <c r="Q125" i="20" s="1"/>
  <c r="Q127" i="20" s="1"/>
  <c r="Y105" i="19"/>
  <c r="P144" i="22"/>
  <c r="P137" i="22"/>
  <c r="W103" i="24"/>
  <c r="X98" i="24"/>
  <c r="AA105" i="21"/>
  <c r="P137" i="24"/>
  <c r="P144" i="24"/>
  <c r="W105" i="20"/>
  <c r="W113" i="22"/>
  <c r="V117" i="22"/>
  <c r="V78" i="19"/>
  <c r="U82" i="19"/>
  <c r="U87" i="19" s="1"/>
  <c r="Y105" i="23"/>
  <c r="R109" i="22"/>
  <c r="Q111" i="22"/>
  <c r="Q125" i="22" s="1"/>
  <c r="Q127" i="22" s="1"/>
  <c r="X98" i="19"/>
  <c r="W103" i="19"/>
  <c r="W117" i="19"/>
  <c r="X113" i="19"/>
  <c r="X113" i="21"/>
  <c r="W117" i="21"/>
  <c r="Y117" i="23"/>
  <c r="Z113" i="23"/>
  <c r="P137" i="21"/>
  <c r="P144" i="21"/>
  <c r="O139" i="21"/>
  <c r="O142" i="21"/>
  <c r="P144" i="20"/>
  <c r="P137" i="20"/>
  <c r="W117" i="24"/>
  <c r="X113" i="24"/>
  <c r="P144" i="23"/>
  <c r="P137" i="23"/>
  <c r="O142" i="23"/>
  <c r="O139" i="23"/>
  <c r="R109" i="23"/>
  <c r="Q111" i="23"/>
  <c r="Q125" i="23" s="1"/>
  <c r="Q127" i="23" s="1"/>
  <c r="V103" i="22"/>
  <c r="W98" i="22"/>
  <c r="X124" i="19"/>
  <c r="Y120" i="19"/>
  <c r="Q139" i="19"/>
  <c r="Q142" i="19"/>
  <c r="V117" i="20"/>
  <c r="W113" i="20"/>
  <c r="Y120" i="23"/>
  <c r="X124" i="23"/>
  <c r="Y124" i="24"/>
  <c r="Z120" i="24"/>
  <c r="T109" i="19"/>
  <c r="S111" i="19"/>
  <c r="S125" i="19" s="1"/>
  <c r="S127" i="19" s="1"/>
  <c r="T90" i="22"/>
  <c r="T94" i="22"/>
  <c r="T90" i="23"/>
  <c r="T94" i="23" s="1"/>
  <c r="V78" i="23"/>
  <c r="U82" i="23"/>
  <c r="U87" i="23" s="1"/>
  <c r="Y120" i="20"/>
  <c r="X124" i="20"/>
  <c r="Y120" i="22"/>
  <c r="X124" i="22"/>
  <c r="V78" i="22"/>
  <c r="U82" i="22"/>
  <c r="U87" i="22" s="1"/>
  <c r="T90" i="24"/>
  <c r="T94" i="24" s="1"/>
  <c r="X124" i="21"/>
  <c r="Y120" i="21"/>
  <c r="O142" i="24"/>
  <c r="O139" i="24"/>
  <c r="R109" i="24"/>
  <c r="Q111" i="24"/>
  <c r="Q125" i="24" s="1"/>
  <c r="Q127" i="24" s="1"/>
  <c r="V103" i="21"/>
  <c r="W98" i="21"/>
  <c r="W98" i="20"/>
  <c r="V103" i="20"/>
  <c r="O142" i="20"/>
  <c r="O139" i="20"/>
  <c r="U82" i="24"/>
  <c r="U87" i="24" s="1"/>
  <c r="V78" i="24"/>
  <c r="U82" i="20"/>
  <c r="U87" i="20" s="1"/>
  <c r="V78" i="20"/>
  <c r="W103" i="23"/>
  <c r="X98" i="23"/>
  <c r="T90" i="21"/>
  <c r="T94" i="21" s="1"/>
  <c r="O142" i="22"/>
  <c r="O139" i="22"/>
  <c r="X106" i="22"/>
  <c r="T90" i="20"/>
  <c r="T94" i="20" s="1"/>
  <c r="W105" i="24"/>
  <c r="W107" i="23"/>
  <c r="U82" i="21"/>
  <c r="U87" i="21" s="1"/>
  <c r="V78" i="21"/>
  <c r="P142" i="18"/>
  <c r="P139" i="18"/>
  <c r="X103" i="18"/>
  <c r="Y98" i="18"/>
  <c r="Y105" i="18"/>
  <c r="W124" i="18"/>
  <c r="X120" i="18"/>
  <c r="V78" i="18"/>
  <c r="U82" i="18"/>
  <c r="U87" i="18" s="1"/>
  <c r="V117" i="18"/>
  <c r="W113" i="18"/>
  <c r="T90" i="18"/>
  <c r="T94" i="18"/>
  <c r="Q137" i="18"/>
  <c r="Q144" i="18"/>
  <c r="S109" i="18"/>
  <c r="R111" i="18"/>
  <c r="R125" i="18" s="1"/>
  <c r="R127" i="18" s="1"/>
  <c r="P142" i="17"/>
  <c r="P139" i="17"/>
  <c r="W124" i="17"/>
  <c r="X120" i="17"/>
  <c r="W98" i="17"/>
  <c r="V103" i="17"/>
  <c r="Z78" i="17"/>
  <c r="Y82" i="17"/>
  <c r="Y87" i="17" s="1"/>
  <c r="X90" i="17"/>
  <c r="X94" i="17" s="1"/>
  <c r="Q137" i="17"/>
  <c r="Q144" i="17"/>
  <c r="X105" i="17"/>
  <c r="S109" i="17"/>
  <c r="R111" i="17"/>
  <c r="R125" i="17" s="1"/>
  <c r="R127" i="17" s="1"/>
  <c r="V117" i="17"/>
  <c r="W113" i="17"/>
  <c r="R144" i="16"/>
  <c r="R137" i="16"/>
  <c r="T90" i="16"/>
  <c r="T94" i="16" s="1"/>
  <c r="X78" i="16"/>
  <c r="V79" i="16"/>
  <c r="U82" i="16"/>
  <c r="U87" i="16" s="1"/>
  <c r="X106" i="16"/>
  <c r="W103" i="16"/>
  <c r="X98" i="16"/>
  <c r="Y124" i="16"/>
  <c r="Z120" i="16"/>
  <c r="V117" i="16"/>
  <c r="W113" i="16"/>
  <c r="Z105" i="16"/>
  <c r="Q142" i="16"/>
  <c r="Q139" i="16"/>
  <c r="T109" i="16"/>
  <c r="S111" i="16"/>
  <c r="S125" i="16" s="1"/>
  <c r="S127" i="16" s="1"/>
  <c r="X90" i="15"/>
  <c r="X94" i="15" s="1"/>
  <c r="W117" i="15"/>
  <c r="X113" i="15"/>
  <c r="W124" i="15"/>
  <c r="X120" i="15"/>
  <c r="Q144" i="15"/>
  <c r="Q137" i="15"/>
  <c r="W105" i="15"/>
  <c r="S109" i="15"/>
  <c r="R111" i="15"/>
  <c r="R125" i="15" s="1"/>
  <c r="R127" i="15" s="1"/>
  <c r="P139" i="15"/>
  <c r="P142" i="15"/>
  <c r="X103" i="15"/>
  <c r="Y98" i="15"/>
  <c r="Z78" i="15"/>
  <c r="Y82" i="15"/>
  <c r="Y87" i="15" s="1"/>
  <c r="P139" i="37" l="1"/>
  <c r="P142" i="37"/>
  <c r="Z105" i="37"/>
  <c r="Y124" i="37"/>
  <c r="Z120" i="37"/>
  <c r="AA103" i="37"/>
  <c r="AB98" i="37"/>
  <c r="AB103" i="37" s="1"/>
  <c r="U90" i="37"/>
  <c r="U94" i="37" s="1"/>
  <c r="W78" i="37"/>
  <c r="V82" i="37"/>
  <c r="V87" i="37" s="1"/>
  <c r="Q137" i="37"/>
  <c r="Q144" i="37"/>
  <c r="W117" i="37"/>
  <c r="X113" i="37"/>
  <c r="S109" i="37"/>
  <c r="R111" i="37"/>
  <c r="R125" i="37" s="1"/>
  <c r="R127" i="37" s="1"/>
  <c r="W103" i="27"/>
  <c r="X98" i="27"/>
  <c r="U94" i="34"/>
  <c r="U90" i="34"/>
  <c r="W78" i="30"/>
  <c r="V82" i="30"/>
  <c r="V87" i="30" s="1"/>
  <c r="AB120" i="28"/>
  <c r="V90" i="29"/>
  <c r="V94" i="29"/>
  <c r="Y120" i="35"/>
  <c r="X124" i="35"/>
  <c r="AA78" i="27"/>
  <c r="Z82" i="27"/>
  <c r="Z87" i="27" s="1"/>
  <c r="Y105" i="29"/>
  <c r="X105" i="33"/>
  <c r="Z120" i="27"/>
  <c r="Y124" i="27"/>
  <c r="Z124" i="30"/>
  <c r="AA120" i="30"/>
  <c r="Q142" i="34"/>
  <c r="Q139" i="34"/>
  <c r="R144" i="31"/>
  <c r="R137" i="31"/>
  <c r="V90" i="35"/>
  <c r="V94" i="35" s="1"/>
  <c r="X124" i="32"/>
  <c r="Y120" i="32"/>
  <c r="Y113" i="28"/>
  <c r="X117" i="28"/>
  <c r="U90" i="30"/>
  <c r="U94" i="30" s="1"/>
  <c r="X78" i="29"/>
  <c r="W82" i="29"/>
  <c r="W87" i="29" s="1"/>
  <c r="U94" i="28"/>
  <c r="U90" i="28"/>
  <c r="Y124" i="26"/>
  <c r="Z120" i="26"/>
  <c r="Y90" i="27"/>
  <c r="Y94" i="27" s="1"/>
  <c r="Z113" i="35"/>
  <c r="Y98" i="25"/>
  <c r="X103" i="25"/>
  <c r="X105" i="30"/>
  <c r="P142" i="28"/>
  <c r="P139" i="28"/>
  <c r="P139" i="30"/>
  <c r="P142" i="30"/>
  <c r="Z98" i="34"/>
  <c r="Y103" i="34"/>
  <c r="AB105" i="27"/>
  <c r="X124" i="34"/>
  <c r="Y120" i="34"/>
  <c r="X103" i="36"/>
  <c r="Y98" i="36"/>
  <c r="Q144" i="27"/>
  <c r="Q137" i="27"/>
  <c r="Q137" i="28"/>
  <c r="Q144" i="28"/>
  <c r="X105" i="32"/>
  <c r="W103" i="29"/>
  <c r="X98" i="29"/>
  <c r="X98" i="30"/>
  <c r="W103" i="30"/>
  <c r="Y120" i="33"/>
  <c r="X124" i="33"/>
  <c r="T109" i="31"/>
  <c r="S111" i="31"/>
  <c r="S125" i="31" s="1"/>
  <c r="S127" i="31" s="1"/>
  <c r="V82" i="33"/>
  <c r="V87" i="33" s="1"/>
  <c r="W78" i="33"/>
  <c r="R144" i="35"/>
  <c r="R137" i="35"/>
  <c r="S109" i="28"/>
  <c r="R111" i="28"/>
  <c r="R125" i="28" s="1"/>
  <c r="R127" i="28" s="1"/>
  <c r="X124" i="29"/>
  <c r="Y120" i="29"/>
  <c r="V90" i="32"/>
  <c r="V94" i="32"/>
  <c r="W78" i="28"/>
  <c r="V82" i="28"/>
  <c r="V87" i="28" s="1"/>
  <c r="X105" i="26"/>
  <c r="Z105" i="25"/>
  <c r="X114" i="35"/>
  <c r="W117" i="35"/>
  <c r="U90" i="33"/>
  <c r="U94" i="33" s="1"/>
  <c r="Q142" i="36"/>
  <c r="Q139" i="36"/>
  <c r="X78" i="32"/>
  <c r="W82" i="32"/>
  <c r="W87" i="32" s="1"/>
  <c r="Y103" i="32"/>
  <c r="Z98" i="32"/>
  <c r="W117" i="25"/>
  <c r="X113" i="25"/>
  <c r="S109" i="27"/>
  <c r="R111" i="27"/>
  <c r="R125" i="27" s="1"/>
  <c r="R127" i="27" s="1"/>
  <c r="W117" i="36"/>
  <c r="X113" i="36"/>
  <c r="W80" i="31"/>
  <c r="V82" i="31"/>
  <c r="V87" i="31" s="1"/>
  <c r="T109" i="34"/>
  <c r="S111" i="34"/>
  <c r="S125" i="34" s="1"/>
  <c r="S127" i="34" s="1"/>
  <c r="R142" i="25"/>
  <c r="R139" i="25"/>
  <c r="X105" i="34"/>
  <c r="X107" i="36"/>
  <c r="Q142" i="31"/>
  <c r="Q139" i="31"/>
  <c r="Z117" i="29"/>
  <c r="AA113" i="29"/>
  <c r="R137" i="32"/>
  <c r="R144" i="32"/>
  <c r="V90" i="25"/>
  <c r="V94" i="25" s="1"/>
  <c r="X113" i="27"/>
  <c r="W117" i="27"/>
  <c r="X78" i="26"/>
  <c r="W82" i="26"/>
  <c r="W87" i="26" s="1"/>
  <c r="Y120" i="36"/>
  <c r="X124" i="36"/>
  <c r="S137" i="25"/>
  <c r="S144" i="25"/>
  <c r="X98" i="33"/>
  <c r="W103" i="33"/>
  <c r="Y98" i="26"/>
  <c r="X103" i="26"/>
  <c r="X78" i="35"/>
  <c r="W82" i="35"/>
  <c r="W87" i="35" s="1"/>
  <c r="Z98" i="31"/>
  <c r="Y103" i="31"/>
  <c r="P142" i="26"/>
  <c r="P139" i="26"/>
  <c r="U94" i="31"/>
  <c r="U90" i="31"/>
  <c r="W117" i="33"/>
  <c r="X113" i="33"/>
  <c r="R137" i="34"/>
  <c r="R144" i="34"/>
  <c r="T109" i="35"/>
  <c r="S111" i="35"/>
  <c r="S125" i="35" s="1"/>
  <c r="S127" i="35" s="1"/>
  <c r="Z78" i="36"/>
  <c r="Y82" i="36"/>
  <c r="Y87" i="36" s="1"/>
  <c r="P139" i="29"/>
  <c r="P142" i="29"/>
  <c r="Q137" i="29"/>
  <c r="Q144" i="29"/>
  <c r="Q144" i="26"/>
  <c r="Q137" i="26"/>
  <c r="T109" i="32"/>
  <c r="S111" i="32"/>
  <c r="S125" i="32" s="1"/>
  <c r="S127" i="32" s="1"/>
  <c r="X79" i="25"/>
  <c r="W82" i="25"/>
  <c r="W87" i="25" s="1"/>
  <c r="Q142" i="35"/>
  <c r="Q139" i="35"/>
  <c r="V90" i="26"/>
  <c r="V94" i="26" s="1"/>
  <c r="U109" i="25"/>
  <c r="T111" i="25"/>
  <c r="T125" i="25" s="1"/>
  <c r="T127" i="25" s="1"/>
  <c r="Z78" i="31"/>
  <c r="Y113" i="30"/>
  <c r="X117" i="30"/>
  <c r="W117" i="32"/>
  <c r="X113" i="32"/>
  <c r="T109" i="36"/>
  <c r="S111" i="36"/>
  <c r="S125" i="36" s="1"/>
  <c r="S127" i="36" s="1"/>
  <c r="V82" i="34"/>
  <c r="V87" i="34" s="1"/>
  <c r="W78" i="34"/>
  <c r="W103" i="28"/>
  <c r="X98" i="28"/>
  <c r="Z121" i="28"/>
  <c r="Y124" i="28"/>
  <c r="P139" i="33"/>
  <c r="P142" i="33"/>
  <c r="Z78" i="25"/>
  <c r="X94" i="36"/>
  <c r="X90" i="36"/>
  <c r="R137" i="36"/>
  <c r="R144" i="36"/>
  <c r="Y105" i="31"/>
  <c r="S109" i="29"/>
  <c r="R111" i="29"/>
  <c r="R125" i="29" s="1"/>
  <c r="R127" i="29" s="1"/>
  <c r="S109" i="26"/>
  <c r="R111" i="26"/>
  <c r="R125" i="26" s="1"/>
  <c r="R127" i="26" s="1"/>
  <c r="AA105" i="36"/>
  <c r="P142" i="27"/>
  <c r="P139" i="27"/>
  <c r="X103" i="35"/>
  <c r="Y98" i="35"/>
  <c r="Y120" i="31"/>
  <c r="X124" i="31"/>
  <c r="Q142" i="32"/>
  <c r="Q139" i="32"/>
  <c r="Q144" i="30"/>
  <c r="Q137" i="30"/>
  <c r="AA113" i="34"/>
  <c r="Z117" i="34"/>
  <c r="Q144" i="33"/>
  <c r="Q137" i="33"/>
  <c r="X113" i="31"/>
  <c r="W117" i="31"/>
  <c r="W124" i="25"/>
  <c r="X120" i="25"/>
  <c r="S109" i="30"/>
  <c r="R111" i="30"/>
  <c r="R125" i="30" s="1"/>
  <c r="R127" i="30" s="1"/>
  <c r="S109" i="33"/>
  <c r="R111" i="33"/>
  <c r="R125" i="33" s="1"/>
  <c r="R127" i="33" s="1"/>
  <c r="X105" i="35"/>
  <c r="X117" i="26"/>
  <c r="Y113" i="26"/>
  <c r="T127" i="19"/>
  <c r="S144" i="19"/>
  <c r="S137" i="19"/>
  <c r="Y124" i="20"/>
  <c r="Z120" i="20"/>
  <c r="S109" i="23"/>
  <c r="R111" i="23"/>
  <c r="R125" i="23" s="1"/>
  <c r="R127" i="23" s="1"/>
  <c r="X117" i="21"/>
  <c r="Y113" i="21"/>
  <c r="S109" i="21"/>
  <c r="R111" i="21"/>
  <c r="R125" i="21" s="1"/>
  <c r="R127" i="21" s="1"/>
  <c r="X105" i="24"/>
  <c r="Q137" i="24"/>
  <c r="Q144" i="24"/>
  <c r="Y113" i="19"/>
  <c r="X117" i="19"/>
  <c r="Z105" i="23"/>
  <c r="AA105" i="22"/>
  <c r="P142" i="24"/>
  <c r="P139" i="24"/>
  <c r="Z105" i="19"/>
  <c r="V82" i="24"/>
  <c r="V87" i="24" s="1"/>
  <c r="W78" i="24"/>
  <c r="U90" i="23"/>
  <c r="U94" i="23" s="1"/>
  <c r="U90" i="24"/>
  <c r="U94" i="24"/>
  <c r="U90" i="22"/>
  <c r="U94" i="22"/>
  <c r="AA120" i="24"/>
  <c r="Z124" i="24"/>
  <c r="V82" i="22"/>
  <c r="V87" i="22" s="1"/>
  <c r="W78" i="22"/>
  <c r="Y124" i="19"/>
  <c r="Z120" i="19"/>
  <c r="P139" i="23"/>
  <c r="P142" i="23"/>
  <c r="U90" i="19"/>
  <c r="U94" i="19" s="1"/>
  <c r="AB105" i="21"/>
  <c r="Q137" i="20"/>
  <c r="Q144" i="20"/>
  <c r="R139" i="19"/>
  <c r="R142" i="19"/>
  <c r="U109" i="19"/>
  <c r="T111" i="19"/>
  <c r="T125" i="19" s="1"/>
  <c r="S109" i="24"/>
  <c r="R111" i="24"/>
  <c r="R125" i="24" s="1"/>
  <c r="R127" i="24" s="1"/>
  <c r="V82" i="23"/>
  <c r="V87" i="23" s="1"/>
  <c r="W78" i="23"/>
  <c r="AA113" i="23"/>
  <c r="Z117" i="23"/>
  <c r="X103" i="24"/>
  <c r="Y98" i="24"/>
  <c r="V82" i="21"/>
  <c r="V87" i="21" s="1"/>
  <c r="W78" i="21"/>
  <c r="Y98" i="23"/>
  <c r="X103" i="23"/>
  <c r="P142" i="21"/>
  <c r="P139" i="21"/>
  <c r="Y98" i="19"/>
  <c r="X103" i="19"/>
  <c r="W78" i="19"/>
  <c r="V82" i="19"/>
  <c r="V87" i="19" s="1"/>
  <c r="U90" i="21"/>
  <c r="U94" i="21" s="1"/>
  <c r="Z120" i="21"/>
  <c r="Y124" i="21"/>
  <c r="X98" i="22"/>
  <c r="W103" i="22"/>
  <c r="Y106" i="22"/>
  <c r="X113" i="20"/>
  <c r="W117" i="20"/>
  <c r="Q137" i="22"/>
  <c r="Q144" i="22"/>
  <c r="S109" i="20"/>
  <c r="R111" i="20"/>
  <c r="R125" i="20" s="1"/>
  <c r="R127" i="20" s="1"/>
  <c r="Z120" i="23"/>
  <c r="Y124" i="23"/>
  <c r="X117" i="24"/>
  <c r="Y113" i="24"/>
  <c r="W78" i="20"/>
  <c r="V82" i="20"/>
  <c r="V87" i="20" s="1"/>
  <c r="X98" i="20"/>
  <c r="W103" i="20"/>
  <c r="Z120" i="22"/>
  <c r="Y124" i="22"/>
  <c r="W117" i="22"/>
  <c r="X113" i="22"/>
  <c r="X107" i="23"/>
  <c r="U90" i="20"/>
  <c r="U94" i="20" s="1"/>
  <c r="X98" i="21"/>
  <c r="W103" i="21"/>
  <c r="Q144" i="23"/>
  <c r="Q137" i="23"/>
  <c r="P139" i="20"/>
  <c r="P142" i="20"/>
  <c r="S109" i="22"/>
  <c r="R111" i="22"/>
  <c r="R125" i="22" s="1"/>
  <c r="R127" i="22" s="1"/>
  <c r="X105" i="20"/>
  <c r="P142" i="22"/>
  <c r="P139" i="22"/>
  <c r="Q144" i="21"/>
  <c r="Q137" i="21"/>
  <c r="Z105" i="18"/>
  <c r="Y103" i="18"/>
  <c r="Z98" i="18"/>
  <c r="Y120" i="18"/>
  <c r="X124" i="18"/>
  <c r="X113" i="18"/>
  <c r="W117" i="18"/>
  <c r="R144" i="18"/>
  <c r="R137" i="18"/>
  <c r="U90" i="18"/>
  <c r="U94" i="18" s="1"/>
  <c r="T109" i="18"/>
  <c r="S111" i="18"/>
  <c r="S125" i="18" s="1"/>
  <c r="S127" i="18" s="1"/>
  <c r="W78" i="18"/>
  <c r="V82" i="18"/>
  <c r="V87" i="18" s="1"/>
  <c r="Q142" i="18"/>
  <c r="Q139" i="18"/>
  <c r="X124" i="17"/>
  <c r="Y120" i="17"/>
  <c r="Y105" i="17"/>
  <c r="R137" i="17"/>
  <c r="R144" i="17"/>
  <c r="Y90" i="17"/>
  <c r="Y94" i="17" s="1"/>
  <c r="W103" i="17"/>
  <c r="X98" i="17"/>
  <c r="Q142" i="17"/>
  <c r="Q139" i="17"/>
  <c r="W117" i="17"/>
  <c r="X113" i="17"/>
  <c r="T109" i="17"/>
  <c r="S111" i="17"/>
  <c r="S125" i="17" s="1"/>
  <c r="S127" i="17" s="1"/>
  <c r="AA78" i="17"/>
  <c r="Z82" i="17"/>
  <c r="Z87" i="17" s="1"/>
  <c r="S137" i="16"/>
  <c r="S144" i="16"/>
  <c r="AA120" i="16"/>
  <c r="Z124" i="16"/>
  <c r="W79" i="16"/>
  <c r="V82" i="16"/>
  <c r="V87" i="16" s="1"/>
  <c r="U109" i="16"/>
  <c r="T111" i="16"/>
  <c r="T125" i="16" s="1"/>
  <c r="T127" i="16" s="1"/>
  <c r="Y78" i="16"/>
  <c r="X103" i="16"/>
  <c r="Y98" i="16"/>
  <c r="AA105" i="16"/>
  <c r="R142" i="16"/>
  <c r="R139" i="16"/>
  <c r="W117" i="16"/>
  <c r="X113" i="16"/>
  <c r="Y106" i="16"/>
  <c r="U90" i="16"/>
  <c r="U94" i="16" s="1"/>
  <c r="Y103" i="15"/>
  <c r="Z98" i="15"/>
  <c r="X105" i="15"/>
  <c r="Q142" i="15"/>
  <c r="Q139" i="15"/>
  <c r="X124" i="15"/>
  <c r="Y120" i="15"/>
  <c r="Y90" i="15"/>
  <c r="Y94" i="15" s="1"/>
  <c r="R137" i="15"/>
  <c r="R144" i="15"/>
  <c r="X117" i="15"/>
  <c r="Y113" i="15"/>
  <c r="AA78" i="15"/>
  <c r="Z82" i="15"/>
  <c r="Z87" i="15" s="1"/>
  <c r="T109" i="15"/>
  <c r="S111" i="15"/>
  <c r="S125" i="15" s="1"/>
  <c r="S127" i="15" s="1"/>
  <c r="Q142" i="37" l="1"/>
  <c r="Q139" i="37"/>
  <c r="AA120" i="37"/>
  <c r="Z124" i="37"/>
  <c r="V94" i="37"/>
  <c r="V90" i="37"/>
  <c r="R137" i="37"/>
  <c r="R144" i="37"/>
  <c r="W82" i="37"/>
  <c r="W87" i="37" s="1"/>
  <c r="X78" i="37"/>
  <c r="AA105" i="37"/>
  <c r="T109" i="37"/>
  <c r="S111" i="37"/>
  <c r="S125" i="37" s="1"/>
  <c r="S127" i="37" s="1"/>
  <c r="X117" i="37"/>
  <c r="Y113" i="37"/>
  <c r="Y103" i="26"/>
  <c r="Z98" i="26"/>
  <c r="Y78" i="26"/>
  <c r="X82" i="26"/>
  <c r="X87" i="26" s="1"/>
  <c r="W90" i="32"/>
  <c r="W94" i="32"/>
  <c r="Y114" i="35"/>
  <c r="X117" i="35"/>
  <c r="X103" i="30"/>
  <c r="Y98" i="30"/>
  <c r="AA98" i="34"/>
  <c r="Z103" i="34"/>
  <c r="Z98" i="25"/>
  <c r="Y103" i="25"/>
  <c r="Y105" i="33"/>
  <c r="X124" i="25"/>
  <c r="Y120" i="25"/>
  <c r="Y103" i="35"/>
  <c r="Z98" i="35"/>
  <c r="X103" i="28"/>
  <c r="Y98" i="28"/>
  <c r="R137" i="27"/>
  <c r="R144" i="27"/>
  <c r="X82" i="32"/>
  <c r="X87" i="32" s="1"/>
  <c r="Y78" i="32"/>
  <c r="X78" i="33"/>
  <c r="W82" i="33"/>
  <c r="W87" i="33" s="1"/>
  <c r="Y98" i="29"/>
  <c r="X103" i="29"/>
  <c r="Z98" i="36"/>
  <c r="Y103" i="36"/>
  <c r="AA113" i="35"/>
  <c r="W90" i="29"/>
  <c r="W94" i="29"/>
  <c r="Y124" i="32"/>
  <c r="Z120" i="32"/>
  <c r="AB120" i="30"/>
  <c r="AB124" i="30" s="1"/>
  <c r="AA124" i="30"/>
  <c r="Y98" i="27"/>
  <c r="X103" i="27"/>
  <c r="AA78" i="25"/>
  <c r="Y117" i="30"/>
  <c r="Z113" i="30"/>
  <c r="U109" i="35"/>
  <c r="T111" i="35"/>
  <c r="T125" i="35" s="1"/>
  <c r="T127" i="35" s="1"/>
  <c r="Y98" i="33"/>
  <c r="X103" i="33"/>
  <c r="Y113" i="27"/>
  <c r="X117" i="27"/>
  <c r="T109" i="27"/>
  <c r="S111" i="27"/>
  <c r="S125" i="27" s="1"/>
  <c r="S127" i="27" s="1"/>
  <c r="AA105" i="25"/>
  <c r="V90" i="33"/>
  <c r="V94" i="33" s="1"/>
  <c r="Y78" i="29"/>
  <c r="X82" i="29"/>
  <c r="X87" i="29" s="1"/>
  <c r="W82" i="34"/>
  <c r="W87" i="34" s="1"/>
  <c r="X78" i="34"/>
  <c r="AA78" i="31"/>
  <c r="W94" i="25"/>
  <c r="W90" i="25"/>
  <c r="Q139" i="29"/>
  <c r="Q142" i="29"/>
  <c r="S144" i="34"/>
  <c r="S137" i="34"/>
  <c r="Y113" i="25"/>
  <c r="X117" i="25"/>
  <c r="Z120" i="29"/>
  <c r="Y124" i="29"/>
  <c r="S144" i="31"/>
  <c r="S137" i="31"/>
  <c r="Z120" i="34"/>
  <c r="Y124" i="34"/>
  <c r="Z105" i="29"/>
  <c r="R144" i="33"/>
  <c r="R137" i="33"/>
  <c r="X117" i="31"/>
  <c r="Y113" i="31"/>
  <c r="Y105" i="26"/>
  <c r="Y105" i="32"/>
  <c r="AA120" i="27"/>
  <c r="Z124" i="27"/>
  <c r="Z90" i="27"/>
  <c r="Z94" i="27" s="1"/>
  <c r="T109" i="29"/>
  <c r="S111" i="29"/>
  <c r="S125" i="29" s="1"/>
  <c r="S127" i="29" s="1"/>
  <c r="S137" i="36"/>
  <c r="S144" i="36"/>
  <c r="S137" i="32"/>
  <c r="S144" i="32"/>
  <c r="X117" i="33"/>
  <c r="Y113" i="33"/>
  <c r="W90" i="35"/>
  <c r="W94" i="35"/>
  <c r="Y107" i="36"/>
  <c r="V90" i="31"/>
  <c r="V94" i="31" s="1"/>
  <c r="Z103" i="32"/>
  <c r="AA98" i="32"/>
  <c r="R137" i="28"/>
  <c r="R144" i="28"/>
  <c r="AA120" i="26"/>
  <c r="Z124" i="26"/>
  <c r="R139" i="31"/>
  <c r="R142" i="31"/>
  <c r="AA82" i="27"/>
  <c r="AA87" i="27" s="1"/>
  <c r="AB78" i="27"/>
  <c r="AB82" i="27" s="1"/>
  <c r="AB87" i="27" s="1"/>
  <c r="V90" i="30"/>
  <c r="V94" i="30" s="1"/>
  <c r="AA117" i="34"/>
  <c r="AB113" i="34"/>
  <c r="AB117" i="34" s="1"/>
  <c r="R137" i="29"/>
  <c r="R144" i="29"/>
  <c r="S137" i="35"/>
  <c r="S144" i="35"/>
  <c r="Y105" i="35"/>
  <c r="T109" i="33"/>
  <c r="S111" i="33"/>
  <c r="S125" i="33" s="1"/>
  <c r="S127" i="33" s="1"/>
  <c r="AB105" i="36"/>
  <c r="T144" i="25"/>
  <c r="T137" i="25"/>
  <c r="R137" i="30"/>
  <c r="R144" i="30"/>
  <c r="Q139" i="33"/>
  <c r="Q142" i="33"/>
  <c r="R139" i="36"/>
  <c r="R142" i="36"/>
  <c r="U109" i="36"/>
  <c r="T111" i="36"/>
  <c r="T125" i="36" s="1"/>
  <c r="T127" i="36" s="1"/>
  <c r="V109" i="25"/>
  <c r="U111" i="25"/>
  <c r="U125" i="25" s="1"/>
  <c r="U127" i="25" s="1"/>
  <c r="Q142" i="30"/>
  <c r="Q139" i="30"/>
  <c r="Z105" i="31"/>
  <c r="V90" i="34"/>
  <c r="V94" i="34"/>
  <c r="Y79" i="25"/>
  <c r="X82" i="25"/>
  <c r="X87" i="25" s="1"/>
  <c r="R142" i="34"/>
  <c r="R139" i="34"/>
  <c r="AA98" i="31"/>
  <c r="Z103" i="31"/>
  <c r="S139" i="25"/>
  <c r="S142" i="25"/>
  <c r="U109" i="34"/>
  <c r="T111" i="34"/>
  <c r="T125" i="34" s="1"/>
  <c r="T127" i="34" s="1"/>
  <c r="U109" i="31"/>
  <c r="T111" i="31"/>
  <c r="T125" i="31" s="1"/>
  <c r="T127" i="31" s="1"/>
  <c r="R144" i="26"/>
  <c r="R137" i="26"/>
  <c r="U109" i="32"/>
  <c r="T111" i="32"/>
  <c r="T125" i="32" s="1"/>
  <c r="T127" i="32" s="1"/>
  <c r="Y90" i="36"/>
  <c r="Y94" i="36" s="1"/>
  <c r="Y78" i="35"/>
  <c r="X82" i="35"/>
  <c r="X87" i="35" s="1"/>
  <c r="Y124" i="36"/>
  <c r="Z120" i="36"/>
  <c r="R142" i="32"/>
  <c r="R139" i="32"/>
  <c r="Y105" i="34"/>
  <c r="X80" i="31"/>
  <c r="W82" i="31"/>
  <c r="W87" i="31" s="1"/>
  <c r="V90" i="28"/>
  <c r="V94" i="28" s="1"/>
  <c r="T109" i="28"/>
  <c r="S111" i="28"/>
  <c r="S125" i="28" s="1"/>
  <c r="S127" i="28" s="1"/>
  <c r="Y124" i="33"/>
  <c r="Z120" i="33"/>
  <c r="Q142" i="28"/>
  <c r="Q139" i="28"/>
  <c r="Y105" i="30"/>
  <c r="X78" i="30"/>
  <c r="W82" i="30"/>
  <c r="W87" i="30" s="1"/>
  <c r="Z113" i="26"/>
  <c r="Y117" i="26"/>
  <c r="T109" i="30"/>
  <c r="S111" i="30"/>
  <c r="S125" i="30" s="1"/>
  <c r="S127" i="30" s="1"/>
  <c r="Y124" i="31"/>
  <c r="Z120" i="31"/>
  <c r="T109" i="26"/>
  <c r="S111" i="26"/>
  <c r="S125" i="26" s="1"/>
  <c r="S127" i="26" s="1"/>
  <c r="AA121" i="28"/>
  <c r="Z124" i="28"/>
  <c r="Y113" i="32"/>
  <c r="X117" i="32"/>
  <c r="Q139" i="26"/>
  <c r="Q142" i="26"/>
  <c r="Z82" i="36"/>
  <c r="Z87" i="36" s="1"/>
  <c r="AA78" i="36"/>
  <c r="W90" i="26"/>
  <c r="W94" i="26" s="1"/>
  <c r="AA117" i="29"/>
  <c r="AB113" i="29"/>
  <c r="AB117" i="29" s="1"/>
  <c r="X117" i="36"/>
  <c r="Y113" i="36"/>
  <c r="W82" i="28"/>
  <c r="W87" i="28" s="1"/>
  <c r="X78" i="28"/>
  <c r="R142" i="35"/>
  <c r="R139" i="35"/>
  <c r="Q142" i="27"/>
  <c r="Q139" i="27"/>
  <c r="Y117" i="28"/>
  <c r="Z113" i="28"/>
  <c r="Y124" i="35"/>
  <c r="Z120" i="35"/>
  <c r="Y98" i="21"/>
  <c r="X103" i="21"/>
  <c r="Q142" i="22"/>
  <c r="Q139" i="22"/>
  <c r="Z124" i="21"/>
  <c r="AA120" i="21"/>
  <c r="Y113" i="20"/>
  <c r="X117" i="20"/>
  <c r="Q139" i="23"/>
  <c r="Q142" i="23"/>
  <c r="X117" i="22"/>
  <c r="Y113" i="22"/>
  <c r="V90" i="20"/>
  <c r="V94" i="20"/>
  <c r="T109" i="20"/>
  <c r="S111" i="20"/>
  <c r="S125" i="20" s="1"/>
  <c r="S127" i="20" s="1"/>
  <c r="Y105" i="20"/>
  <c r="Y117" i="24"/>
  <c r="Z113" i="24"/>
  <c r="Z98" i="19"/>
  <c r="Y103" i="19"/>
  <c r="V109" i="19"/>
  <c r="U111" i="19"/>
  <c r="U125" i="19" s="1"/>
  <c r="U127" i="19" s="1"/>
  <c r="V90" i="22"/>
  <c r="V94" i="22" s="1"/>
  <c r="Y105" i="24"/>
  <c r="W82" i="24"/>
  <c r="W87" i="24" s="1"/>
  <c r="X78" i="24"/>
  <c r="R144" i="21"/>
  <c r="R137" i="21"/>
  <c r="R144" i="22"/>
  <c r="R137" i="22"/>
  <c r="AB113" i="23"/>
  <c r="AB117" i="23" s="1"/>
  <c r="AA117" i="23"/>
  <c r="AB120" i="24"/>
  <c r="AB124" i="24" s="1"/>
  <c r="AA124" i="24"/>
  <c r="V94" i="24"/>
  <c r="V90" i="24"/>
  <c r="AA105" i="23"/>
  <c r="T109" i="21"/>
  <c r="S111" i="21"/>
  <c r="S125" i="21" s="1"/>
  <c r="S127" i="21" s="1"/>
  <c r="S139" i="19"/>
  <c r="S142" i="19"/>
  <c r="Z124" i="22"/>
  <c r="AA120" i="22"/>
  <c r="X78" i="23"/>
  <c r="W82" i="23"/>
  <c r="W87" i="23" s="1"/>
  <c r="Y117" i="21"/>
  <c r="Z113" i="21"/>
  <c r="Z98" i="23"/>
  <c r="Y103" i="23"/>
  <c r="V90" i="23"/>
  <c r="V94" i="23" s="1"/>
  <c r="AA105" i="19"/>
  <c r="Z113" i="19"/>
  <c r="Y117" i="19"/>
  <c r="T137" i="19"/>
  <c r="T144" i="19"/>
  <c r="T109" i="22"/>
  <c r="S111" i="22"/>
  <c r="S125" i="22" s="1"/>
  <c r="S127" i="22" s="1"/>
  <c r="Z124" i="23"/>
  <c r="AA120" i="23"/>
  <c r="Q142" i="21"/>
  <c r="Q139" i="21"/>
  <c r="Y107" i="23"/>
  <c r="X103" i="20"/>
  <c r="Y98" i="20"/>
  <c r="R137" i="20"/>
  <c r="R144" i="20"/>
  <c r="Z106" i="22"/>
  <c r="V90" i="19"/>
  <c r="V94" i="19"/>
  <c r="W82" i="21"/>
  <c r="W87" i="21" s="1"/>
  <c r="X78" i="21"/>
  <c r="R137" i="24"/>
  <c r="R144" i="24"/>
  <c r="Q139" i="20"/>
  <c r="Q142" i="20"/>
  <c r="Z124" i="19"/>
  <c r="AA120" i="19"/>
  <c r="R137" i="23"/>
  <c r="R144" i="23"/>
  <c r="W82" i="19"/>
  <c r="W87" i="19" s="1"/>
  <c r="X78" i="19"/>
  <c r="V94" i="21"/>
  <c r="V90" i="21"/>
  <c r="T109" i="24"/>
  <c r="S111" i="24"/>
  <c r="S125" i="24" s="1"/>
  <c r="S127" i="24" s="1"/>
  <c r="Q142" i="24"/>
  <c r="Q139" i="24"/>
  <c r="T109" i="23"/>
  <c r="S111" i="23"/>
  <c r="S125" i="23" s="1"/>
  <c r="S127" i="23" s="1"/>
  <c r="X78" i="20"/>
  <c r="W82" i="20"/>
  <c r="W87" i="20" s="1"/>
  <c r="X103" i="22"/>
  <c r="Y98" i="22"/>
  <c r="Y103" i="24"/>
  <c r="Z98" i="24"/>
  <c r="X78" i="22"/>
  <c r="W82" i="22"/>
  <c r="W87" i="22" s="1"/>
  <c r="AB105" i="22"/>
  <c r="AA120" i="20"/>
  <c r="Z124" i="20"/>
  <c r="S137" i="18"/>
  <c r="S144" i="18"/>
  <c r="Y124" i="18"/>
  <c r="Z120" i="18"/>
  <c r="U109" i="18"/>
  <c r="T111" i="18"/>
  <c r="T125" i="18" s="1"/>
  <c r="T127" i="18" s="1"/>
  <c r="AA98" i="18"/>
  <c r="Z103" i="18"/>
  <c r="R142" i="18"/>
  <c r="R139" i="18"/>
  <c r="AA105" i="18"/>
  <c r="V90" i="18"/>
  <c r="V94" i="18"/>
  <c r="W82" i="18"/>
  <c r="W87" i="18" s="1"/>
  <c r="X78" i="18"/>
  <c r="Y113" i="18"/>
  <c r="X117" i="18"/>
  <c r="R139" i="17"/>
  <c r="R142" i="17"/>
  <c r="Z90" i="17"/>
  <c r="Z94" i="17"/>
  <c r="X103" i="17"/>
  <c r="Y98" i="17"/>
  <c r="Z105" i="17"/>
  <c r="AB78" i="17"/>
  <c r="AB82" i="17" s="1"/>
  <c r="AB87" i="17" s="1"/>
  <c r="AA82" i="17"/>
  <c r="AA87" i="17" s="1"/>
  <c r="Y124" i="17"/>
  <c r="Z120" i="17"/>
  <c r="S137" i="17"/>
  <c r="S144" i="17"/>
  <c r="U109" i="17"/>
  <c r="T111" i="17"/>
  <c r="T125" i="17" s="1"/>
  <c r="T127" i="17" s="1"/>
  <c r="X117" i="17"/>
  <c r="Y113" i="17"/>
  <c r="T144" i="16"/>
  <c r="T137" i="16"/>
  <c r="V90" i="16"/>
  <c r="V94" i="16"/>
  <c r="AB105" i="16"/>
  <c r="X79" i="16"/>
  <c r="W82" i="16"/>
  <c r="W87" i="16" s="1"/>
  <c r="Z106" i="16"/>
  <c r="Z98" i="16"/>
  <c r="Y103" i="16"/>
  <c r="X117" i="16"/>
  <c r="Y113" i="16"/>
  <c r="AA124" i="16"/>
  <c r="AB120" i="16"/>
  <c r="AB124" i="16" s="1"/>
  <c r="Z78" i="16"/>
  <c r="S142" i="16"/>
  <c r="S139" i="16"/>
  <c r="V109" i="16"/>
  <c r="U111" i="16"/>
  <c r="U125" i="16" s="1"/>
  <c r="U127" i="16" s="1"/>
  <c r="Y117" i="15"/>
  <c r="Z113" i="15"/>
  <c r="R142" i="15"/>
  <c r="R139" i="15"/>
  <c r="Y105" i="15"/>
  <c r="S137" i="15"/>
  <c r="S144" i="15"/>
  <c r="U109" i="15"/>
  <c r="T111" i="15"/>
  <c r="T125" i="15" s="1"/>
  <c r="T127" i="15" s="1"/>
  <c r="Z103" i="15"/>
  <c r="AA98" i="15"/>
  <c r="Z90" i="15"/>
  <c r="Z94" i="15" s="1"/>
  <c r="Y124" i="15"/>
  <c r="Z120" i="15"/>
  <c r="AB78" i="15"/>
  <c r="AB82" i="15" s="1"/>
  <c r="AB87" i="15" s="1"/>
  <c r="AA82" i="15"/>
  <c r="AA87" i="15" s="1"/>
  <c r="U109" i="37" l="1"/>
  <c r="T111" i="37"/>
  <c r="T125" i="37" s="1"/>
  <c r="T127" i="37" s="1"/>
  <c r="AB105" i="37"/>
  <c r="AB120" i="37"/>
  <c r="AB124" i="37" s="1"/>
  <c r="AA124" i="37"/>
  <c r="X82" i="37"/>
  <c r="X87" i="37" s="1"/>
  <c r="Y78" i="37"/>
  <c r="W90" i="37"/>
  <c r="W94" i="37" s="1"/>
  <c r="Y117" i="37"/>
  <c r="Z113" i="37"/>
  <c r="R139" i="37"/>
  <c r="R142" i="37"/>
  <c r="S137" i="37"/>
  <c r="S144" i="37"/>
  <c r="Z105" i="30"/>
  <c r="S137" i="29"/>
  <c r="S144" i="29"/>
  <c r="W90" i="33"/>
  <c r="W94" i="33" s="1"/>
  <c r="V109" i="32"/>
  <c r="U111" i="32"/>
  <c r="U125" i="32" s="1"/>
  <c r="U127" i="32" s="1"/>
  <c r="V109" i="36"/>
  <c r="U111" i="36"/>
  <c r="U125" i="36" s="1"/>
  <c r="U127" i="36" s="1"/>
  <c r="S142" i="35"/>
  <c r="S139" i="35"/>
  <c r="R142" i="28"/>
  <c r="R139" i="28"/>
  <c r="U109" i="29"/>
  <c r="T111" i="29"/>
  <c r="T125" i="29" s="1"/>
  <c r="T127" i="29" s="1"/>
  <c r="AA105" i="29"/>
  <c r="Z113" i="25"/>
  <c r="Y117" i="25"/>
  <c r="Y117" i="27"/>
  <c r="Z113" i="27"/>
  <c r="AB78" i="25"/>
  <c r="Y78" i="33"/>
  <c r="X82" i="33"/>
  <c r="X87" i="33" s="1"/>
  <c r="AA98" i="35"/>
  <c r="Z103" i="35"/>
  <c r="S137" i="30"/>
  <c r="S144" i="30"/>
  <c r="AA120" i="36"/>
  <c r="Z124" i="36"/>
  <c r="R142" i="26"/>
  <c r="R139" i="26"/>
  <c r="Z113" i="33"/>
  <c r="Y117" i="33"/>
  <c r="Z114" i="35"/>
  <c r="Y117" i="35"/>
  <c r="T137" i="32"/>
  <c r="T144" i="32"/>
  <c r="T144" i="36"/>
  <c r="T137" i="36"/>
  <c r="T142" i="25"/>
  <c r="T139" i="25"/>
  <c r="AA120" i="35"/>
  <c r="Z124" i="35"/>
  <c r="S142" i="34"/>
  <c r="S139" i="34"/>
  <c r="Y82" i="32"/>
  <c r="Y87" i="32" s="1"/>
  <c r="Z78" i="32"/>
  <c r="Y117" i="32"/>
  <c r="Z113" i="32"/>
  <c r="AA90" i="27"/>
  <c r="AA94" i="27" s="1"/>
  <c r="X82" i="34"/>
  <c r="X87" i="34" s="1"/>
  <c r="Y78" i="34"/>
  <c r="Z98" i="33"/>
  <c r="Y103" i="33"/>
  <c r="Y103" i="27"/>
  <c r="Z98" i="27"/>
  <c r="AB113" i="35"/>
  <c r="X90" i="32"/>
  <c r="X94" i="32" s="1"/>
  <c r="Z120" i="25"/>
  <c r="Y124" i="25"/>
  <c r="AA98" i="25"/>
  <c r="Z103" i="25"/>
  <c r="Z124" i="31"/>
  <c r="AA120" i="31"/>
  <c r="U109" i="28"/>
  <c r="T111" i="28"/>
  <c r="T125" i="28" s="1"/>
  <c r="T127" i="28" s="1"/>
  <c r="AA105" i="31"/>
  <c r="T144" i="31"/>
  <c r="T137" i="31"/>
  <c r="S137" i="33"/>
  <c r="S144" i="33"/>
  <c r="R142" i="29"/>
  <c r="R139" i="29"/>
  <c r="S142" i="31"/>
  <c r="S139" i="31"/>
  <c r="W94" i="34"/>
  <c r="W90" i="34"/>
  <c r="AB105" i="25"/>
  <c r="T144" i="35"/>
  <c r="T137" i="35"/>
  <c r="AB121" i="28"/>
  <c r="AB124" i="28" s="1"/>
  <c r="AA124" i="28"/>
  <c r="Z117" i="26"/>
  <c r="AA113" i="26"/>
  <c r="Z124" i="33"/>
  <c r="AA120" i="33"/>
  <c r="Y80" i="31"/>
  <c r="X82" i="31"/>
  <c r="X87" i="31" s="1"/>
  <c r="Y82" i="35"/>
  <c r="Y87" i="35" s="1"/>
  <c r="Z78" i="35"/>
  <c r="V109" i="31"/>
  <c r="U111" i="31"/>
  <c r="U125" i="31" s="1"/>
  <c r="U127" i="31" s="1"/>
  <c r="U109" i="33"/>
  <c r="T111" i="33"/>
  <c r="T125" i="33" s="1"/>
  <c r="T127" i="33" s="1"/>
  <c r="S142" i="32"/>
  <c r="S139" i="32"/>
  <c r="R142" i="33"/>
  <c r="R139" i="33"/>
  <c r="Z103" i="36"/>
  <c r="AA98" i="36"/>
  <c r="R139" i="27"/>
  <c r="R142" i="27"/>
  <c r="AB98" i="34"/>
  <c r="AB103" i="34" s="1"/>
  <c r="AA103" i="34"/>
  <c r="X90" i="26"/>
  <c r="X94" i="26" s="1"/>
  <c r="AA103" i="32"/>
  <c r="AB98" i="32"/>
  <c r="AB103" i="32" s="1"/>
  <c r="Z105" i="26"/>
  <c r="X90" i="35"/>
  <c r="X94" i="35" s="1"/>
  <c r="AA124" i="27"/>
  <c r="AB120" i="27"/>
  <c r="AB124" i="27" s="1"/>
  <c r="S144" i="27"/>
  <c r="S137" i="27"/>
  <c r="AA113" i="30"/>
  <c r="Z117" i="30"/>
  <c r="Z124" i="32"/>
  <c r="AA120" i="32"/>
  <c r="AB90" i="27"/>
  <c r="AB94" i="27" s="1"/>
  <c r="AB78" i="31"/>
  <c r="U109" i="30"/>
  <c r="T111" i="30"/>
  <c r="T125" i="30" s="1"/>
  <c r="T127" i="30" s="1"/>
  <c r="AA103" i="31"/>
  <c r="AB98" i="31"/>
  <c r="AB103" i="31" s="1"/>
  <c r="Z113" i="31"/>
  <c r="Y117" i="31"/>
  <c r="AA120" i="34"/>
  <c r="Z124" i="34"/>
  <c r="AA113" i="28"/>
  <c r="Z117" i="28"/>
  <c r="W90" i="31"/>
  <c r="W94" i="31" s="1"/>
  <c r="Y78" i="28"/>
  <c r="X82" i="28"/>
  <c r="X87" i="28" s="1"/>
  <c r="V109" i="35"/>
  <c r="U111" i="35"/>
  <c r="U125" i="35" s="1"/>
  <c r="U127" i="35" s="1"/>
  <c r="W90" i="28"/>
  <c r="W94" i="28" s="1"/>
  <c r="AA82" i="36"/>
  <c r="AA87" i="36" s="1"/>
  <c r="AB78" i="36"/>
  <c r="AB82" i="36" s="1"/>
  <c r="AB87" i="36" s="1"/>
  <c r="S144" i="26"/>
  <c r="S137" i="26"/>
  <c r="W90" i="30"/>
  <c r="W94" i="30" s="1"/>
  <c r="T144" i="34"/>
  <c r="T137" i="34"/>
  <c r="X90" i="25"/>
  <c r="X94" i="25" s="1"/>
  <c r="U144" i="25"/>
  <c r="U137" i="25"/>
  <c r="X90" i="29"/>
  <c r="X94" i="29"/>
  <c r="Y103" i="30"/>
  <c r="Z98" i="30"/>
  <c r="Z78" i="26"/>
  <c r="Y82" i="26"/>
  <c r="Y87" i="26" s="1"/>
  <c r="Y117" i="36"/>
  <c r="Z113" i="36"/>
  <c r="Z90" i="36"/>
  <c r="Z94" i="36" s="1"/>
  <c r="U109" i="26"/>
  <c r="T111" i="26"/>
  <c r="T125" i="26" s="1"/>
  <c r="T127" i="26" s="1"/>
  <c r="Y78" i="30"/>
  <c r="X82" i="30"/>
  <c r="X87" i="30" s="1"/>
  <c r="S137" i="28"/>
  <c r="S144" i="28"/>
  <c r="Z105" i="34"/>
  <c r="V109" i="34"/>
  <c r="U111" i="34"/>
  <c r="U125" i="34" s="1"/>
  <c r="U127" i="34" s="1"/>
  <c r="Z79" i="25"/>
  <c r="Y82" i="25"/>
  <c r="Y87" i="25" s="1"/>
  <c r="W109" i="25"/>
  <c r="V111" i="25"/>
  <c r="V125" i="25" s="1"/>
  <c r="V127" i="25" s="1"/>
  <c r="R142" i="30"/>
  <c r="R139" i="30"/>
  <c r="Z105" i="35"/>
  <c r="AA124" i="26"/>
  <c r="AB120" i="26"/>
  <c r="AB124" i="26" s="1"/>
  <c r="Z107" i="36"/>
  <c r="S139" i="36"/>
  <c r="S142" i="36"/>
  <c r="Z105" i="32"/>
  <c r="Z124" i="29"/>
  <c r="AA120" i="29"/>
  <c r="Z78" i="29"/>
  <c r="Y82" i="29"/>
  <c r="Y87" i="29" s="1"/>
  <c r="U109" i="27"/>
  <c r="T111" i="27"/>
  <c r="T125" i="27" s="1"/>
  <c r="T127" i="27" s="1"/>
  <c r="Y103" i="29"/>
  <c r="Z98" i="29"/>
  <c r="Z98" i="28"/>
  <c r="Y103" i="28"/>
  <c r="Z105" i="33"/>
  <c r="Z103" i="26"/>
  <c r="AA98" i="26"/>
  <c r="U144" i="19"/>
  <c r="U137" i="19"/>
  <c r="U109" i="24"/>
  <c r="T111" i="24"/>
  <c r="T125" i="24" s="1"/>
  <c r="T127" i="24" s="1"/>
  <c r="AA124" i="19"/>
  <c r="AB120" i="19"/>
  <c r="AB124" i="19" s="1"/>
  <c r="U109" i="22"/>
  <c r="T111" i="22"/>
  <c r="T125" i="22" s="1"/>
  <c r="T127" i="22" s="1"/>
  <c r="Y78" i="23"/>
  <c r="X82" i="23"/>
  <c r="X87" i="23" s="1"/>
  <c r="AB105" i="23"/>
  <c r="Z113" i="22"/>
  <c r="Y117" i="22"/>
  <c r="W90" i="20"/>
  <c r="W94" i="20"/>
  <c r="Z107" i="23"/>
  <c r="AA124" i="22"/>
  <c r="AB120" i="22"/>
  <c r="AB124" i="22" s="1"/>
  <c r="R142" i="21"/>
  <c r="R139" i="21"/>
  <c r="Y78" i="20"/>
  <c r="X82" i="20"/>
  <c r="X87" i="20" s="1"/>
  <c r="W109" i="19"/>
  <c r="V111" i="19"/>
  <c r="V125" i="19" s="1"/>
  <c r="V127" i="19" s="1"/>
  <c r="Z105" i="20"/>
  <c r="X82" i="22"/>
  <c r="X87" i="22" s="1"/>
  <c r="Y78" i="22"/>
  <c r="Y78" i="24"/>
  <c r="X82" i="24"/>
  <c r="X87" i="24" s="1"/>
  <c r="Z98" i="21"/>
  <c r="Y103" i="21"/>
  <c r="T142" i="19"/>
  <c r="T139" i="19"/>
  <c r="X82" i="19"/>
  <c r="X87" i="19" s="1"/>
  <c r="Y78" i="19"/>
  <c r="AA106" i="22"/>
  <c r="U109" i="23"/>
  <c r="T111" i="23"/>
  <c r="T125" i="23" s="1"/>
  <c r="T127" i="23" s="1"/>
  <c r="W90" i="19"/>
  <c r="W94" i="19" s="1"/>
  <c r="AA113" i="19"/>
  <c r="Z117" i="19"/>
  <c r="S144" i="20"/>
  <c r="S137" i="20"/>
  <c r="R142" i="20"/>
  <c r="R139" i="20"/>
  <c r="Z103" i="19"/>
  <c r="AA98" i="19"/>
  <c r="U109" i="20"/>
  <c r="T111" i="20"/>
  <c r="T125" i="20" s="1"/>
  <c r="T127" i="20" s="1"/>
  <c r="Z113" i="20"/>
  <c r="Y117" i="20"/>
  <c r="Z103" i="23"/>
  <c r="AA98" i="23"/>
  <c r="S137" i="23"/>
  <c r="S144" i="23"/>
  <c r="Z103" i="24"/>
  <c r="AA98" i="24"/>
  <c r="W90" i="24"/>
  <c r="W94" i="24"/>
  <c r="R139" i="24"/>
  <c r="R142" i="24"/>
  <c r="AB105" i="19"/>
  <c r="AB120" i="20"/>
  <c r="AB124" i="20" s="1"/>
  <c r="AA124" i="20"/>
  <c r="X82" i="21"/>
  <c r="X87" i="21" s="1"/>
  <c r="Y78" i="21"/>
  <c r="U109" i="21"/>
  <c r="T111" i="21"/>
  <c r="T125" i="21" s="1"/>
  <c r="T127" i="21" s="1"/>
  <c r="Z117" i="24"/>
  <c r="AA113" i="24"/>
  <c r="AB120" i="21"/>
  <c r="AB124" i="21" s="1"/>
  <c r="AA124" i="21"/>
  <c r="W94" i="22"/>
  <c r="W90" i="22"/>
  <c r="AA113" i="21"/>
  <c r="Z117" i="21"/>
  <c r="AB120" i="23"/>
  <c r="AB124" i="23" s="1"/>
  <c r="AA124" i="23"/>
  <c r="S144" i="21"/>
  <c r="S137" i="21"/>
  <c r="Z105" i="24"/>
  <c r="R139" i="23"/>
  <c r="R142" i="23"/>
  <c r="Y103" i="20"/>
  <c r="Z98" i="20"/>
  <c r="Z98" i="22"/>
  <c r="Y103" i="22"/>
  <c r="S137" i="24"/>
  <c r="S144" i="24"/>
  <c r="W90" i="21"/>
  <c r="W94" i="21" s="1"/>
  <c r="S144" i="22"/>
  <c r="S137" i="22"/>
  <c r="W90" i="23"/>
  <c r="W94" i="23" s="1"/>
  <c r="R139" i="22"/>
  <c r="R142" i="22"/>
  <c r="AA103" i="18"/>
  <c r="AB98" i="18"/>
  <c r="AB103" i="18" s="1"/>
  <c r="T144" i="18"/>
  <c r="T137" i="18"/>
  <c r="V109" i="18"/>
  <c r="U111" i="18"/>
  <c r="U125" i="18" s="1"/>
  <c r="U127" i="18" s="1"/>
  <c r="AB105" i="18"/>
  <c r="AA120" i="18"/>
  <c r="Z124" i="18"/>
  <c r="Y117" i="18"/>
  <c r="Z113" i="18"/>
  <c r="X82" i="18"/>
  <c r="X87" i="18" s="1"/>
  <c r="Y78" i="18"/>
  <c r="S142" i="18"/>
  <c r="S139" i="18"/>
  <c r="W90" i="18"/>
  <c r="W94" i="18" s="1"/>
  <c r="Y117" i="17"/>
  <c r="Z113" i="17"/>
  <c r="S139" i="17"/>
  <c r="S142" i="17"/>
  <c r="Y103" i="17"/>
  <c r="Z98" i="17"/>
  <c r="AA120" i="17"/>
  <c r="Z124" i="17"/>
  <c r="AA90" i="17"/>
  <c r="AA94" i="17"/>
  <c r="T144" i="17"/>
  <c r="T137" i="17"/>
  <c r="AB90" i="17"/>
  <c r="AB94" i="17"/>
  <c r="V109" i="17"/>
  <c r="U111" i="17"/>
  <c r="U125" i="17" s="1"/>
  <c r="U127" i="17" s="1"/>
  <c r="AA105" i="17"/>
  <c r="U144" i="16"/>
  <c r="U137" i="16"/>
  <c r="Y79" i="16"/>
  <c r="X82" i="16"/>
  <c r="X87" i="16" s="1"/>
  <c r="W109" i="16"/>
  <c r="V111" i="16"/>
  <c r="V125" i="16" s="1"/>
  <c r="V127" i="16" s="1"/>
  <c r="Y117" i="16"/>
  <c r="Z113" i="16"/>
  <c r="AA78" i="16"/>
  <c r="AA98" i="16"/>
  <c r="Z103" i="16"/>
  <c r="AA106" i="16"/>
  <c r="T139" i="16"/>
  <c r="T142" i="16"/>
  <c r="W90" i="16"/>
  <c r="W94" i="16"/>
  <c r="S142" i="15"/>
  <c r="S139" i="15"/>
  <c r="Z105" i="15"/>
  <c r="AB98" i="15"/>
  <c r="AB103" i="15" s="1"/>
  <c r="AA103" i="15"/>
  <c r="AA94" i="15"/>
  <c r="AA90" i="15"/>
  <c r="AB90" i="15"/>
  <c r="AB94" i="15"/>
  <c r="T144" i="15"/>
  <c r="T137" i="15"/>
  <c r="Z117" i="15"/>
  <c r="AA113" i="15"/>
  <c r="V109" i="15"/>
  <c r="U111" i="15"/>
  <c r="U125" i="15" s="1"/>
  <c r="U127" i="15" s="1"/>
  <c r="AA120" i="15"/>
  <c r="Z124" i="15"/>
  <c r="S142" i="37" l="1"/>
  <c r="S139" i="37"/>
  <c r="X90" i="37"/>
  <c r="X94" i="37" s="1"/>
  <c r="Z117" i="37"/>
  <c r="AA113" i="37"/>
  <c r="T144" i="37"/>
  <c r="T137" i="37"/>
  <c r="Y82" i="37"/>
  <c r="Y87" i="37" s="1"/>
  <c r="Z78" i="37"/>
  <c r="V109" i="37"/>
  <c r="U111" i="37"/>
  <c r="U125" i="37" s="1"/>
  <c r="U127" i="37" s="1"/>
  <c r="Y90" i="26"/>
  <c r="Y94" i="26" s="1"/>
  <c r="W109" i="31"/>
  <c r="V111" i="31"/>
  <c r="V125" i="31" s="1"/>
  <c r="V127" i="31" s="1"/>
  <c r="S142" i="33"/>
  <c r="S139" i="33"/>
  <c r="AA113" i="33"/>
  <c r="Z117" i="33"/>
  <c r="X90" i="30"/>
  <c r="X94" i="30"/>
  <c r="Z82" i="35"/>
  <c r="Z87" i="35" s="1"/>
  <c r="AA78" i="35"/>
  <c r="T139" i="31"/>
  <c r="T142" i="31"/>
  <c r="AA103" i="35"/>
  <c r="AB98" i="35"/>
  <c r="AB103" i="35" s="1"/>
  <c r="AA113" i="25"/>
  <c r="Z117" i="25"/>
  <c r="AB120" i="29"/>
  <c r="AB124" i="29" s="1"/>
  <c r="AA124" i="29"/>
  <c r="Y90" i="25"/>
  <c r="Y94" i="25"/>
  <c r="Z103" i="28"/>
  <c r="AA98" i="28"/>
  <c r="AA79" i="25"/>
  <c r="Z82" i="25"/>
  <c r="Z87" i="25" s="1"/>
  <c r="Z78" i="30"/>
  <c r="Y82" i="30"/>
  <c r="Y87" i="30" s="1"/>
  <c r="AA78" i="26"/>
  <c r="Z82" i="26"/>
  <c r="Z87" i="26" s="1"/>
  <c r="Z103" i="29"/>
  <c r="AA98" i="29"/>
  <c r="AA105" i="32"/>
  <c r="AA105" i="35"/>
  <c r="U144" i="34"/>
  <c r="U137" i="34"/>
  <c r="T137" i="26"/>
  <c r="T144" i="26"/>
  <c r="Z103" i="30"/>
  <c r="AA98" i="30"/>
  <c r="AA90" i="36"/>
  <c r="AA94" i="36" s="1"/>
  <c r="AB120" i="32"/>
  <c r="AB124" i="32" s="1"/>
  <c r="AA124" i="32"/>
  <c r="Y90" i="35"/>
  <c r="Y94" i="35" s="1"/>
  <c r="AA98" i="27"/>
  <c r="Z103" i="27"/>
  <c r="Z117" i="32"/>
  <c r="AA113" i="32"/>
  <c r="T139" i="32"/>
  <c r="T142" i="32"/>
  <c r="X90" i="33"/>
  <c r="X94" i="33" s="1"/>
  <c r="AB105" i="29"/>
  <c r="U137" i="36"/>
  <c r="U144" i="36"/>
  <c r="Y82" i="28"/>
  <c r="Y87" i="28" s="1"/>
  <c r="Z78" i="28"/>
  <c r="Z117" i="31"/>
  <c r="AA113" i="31"/>
  <c r="AB90" i="36"/>
  <c r="AB94" i="36" s="1"/>
  <c r="AA103" i="26"/>
  <c r="AB98" i="26"/>
  <c r="AB103" i="26" s="1"/>
  <c r="W109" i="34"/>
  <c r="V111" i="34"/>
  <c r="V125" i="34" s="1"/>
  <c r="V127" i="34" s="1"/>
  <c r="V109" i="26"/>
  <c r="U111" i="26"/>
  <c r="U125" i="26" s="1"/>
  <c r="U127" i="26" s="1"/>
  <c r="T139" i="34"/>
  <c r="T142" i="34"/>
  <c r="X94" i="31"/>
  <c r="X90" i="31"/>
  <c r="AB105" i="31"/>
  <c r="AA103" i="25"/>
  <c r="AB98" i="25"/>
  <c r="AB103" i="25" s="1"/>
  <c r="AB120" i="35"/>
  <c r="AB124" i="35" s="1"/>
  <c r="AA124" i="35"/>
  <c r="Z78" i="33"/>
  <c r="Y82" i="33"/>
  <c r="Y87" i="33" s="1"/>
  <c r="W109" i="36"/>
  <c r="V111" i="36"/>
  <c r="V125" i="36" s="1"/>
  <c r="V127" i="36" s="1"/>
  <c r="AA117" i="28"/>
  <c r="AB113" i="28"/>
  <c r="AB117" i="28" s="1"/>
  <c r="T137" i="30"/>
  <c r="T144" i="30"/>
  <c r="Z80" i="31"/>
  <c r="Y82" i="31"/>
  <c r="Y87" i="31" s="1"/>
  <c r="Z82" i="32"/>
  <c r="Z87" i="32" s="1"/>
  <c r="AA78" i="32"/>
  <c r="AA114" i="35"/>
  <c r="Z117" i="35"/>
  <c r="T137" i="29"/>
  <c r="T144" i="29"/>
  <c r="U144" i="32"/>
  <c r="U137" i="32"/>
  <c r="AA105" i="34"/>
  <c r="V109" i="27"/>
  <c r="U111" i="27"/>
  <c r="U125" i="27" s="1"/>
  <c r="U127" i="27" s="1"/>
  <c r="U144" i="35"/>
  <c r="U137" i="35"/>
  <c r="V109" i="30"/>
  <c r="U111" i="30"/>
  <c r="U125" i="30" s="1"/>
  <c r="U127" i="30" s="1"/>
  <c r="AA117" i="30"/>
  <c r="AB113" i="30"/>
  <c r="AB117" i="30" s="1"/>
  <c r="AA105" i="26"/>
  <c r="T137" i="33"/>
  <c r="T144" i="33"/>
  <c r="AB120" i="33"/>
  <c r="AB124" i="33" s="1"/>
  <c r="AA124" i="33"/>
  <c r="T142" i="35"/>
  <c r="T139" i="35"/>
  <c r="T137" i="28"/>
  <c r="T144" i="28"/>
  <c r="AA120" i="25"/>
  <c r="Z124" i="25"/>
  <c r="Z103" i="33"/>
  <c r="AA98" i="33"/>
  <c r="Y90" i="32"/>
  <c r="Y94" i="32" s="1"/>
  <c r="AA124" i="36"/>
  <c r="AB120" i="36"/>
  <c r="AB124" i="36" s="1"/>
  <c r="V109" i="29"/>
  <c r="U111" i="29"/>
  <c r="U125" i="29" s="1"/>
  <c r="U127" i="29" s="1"/>
  <c r="W109" i="32"/>
  <c r="V111" i="32"/>
  <c r="V125" i="32" s="1"/>
  <c r="V127" i="32" s="1"/>
  <c r="S142" i="29"/>
  <c r="S139" i="29"/>
  <c r="T144" i="27"/>
  <c r="T137" i="27"/>
  <c r="Y90" i="29"/>
  <c r="Y94" i="29" s="1"/>
  <c r="V137" i="25"/>
  <c r="V144" i="25"/>
  <c r="V109" i="33"/>
  <c r="U111" i="33"/>
  <c r="U125" i="33" s="1"/>
  <c r="U127" i="33" s="1"/>
  <c r="V109" i="28"/>
  <c r="U111" i="28"/>
  <c r="U125" i="28" s="1"/>
  <c r="U127" i="28" s="1"/>
  <c r="Y82" i="34"/>
  <c r="Y87" i="34" s="1"/>
  <c r="Z78" i="34"/>
  <c r="T139" i="36"/>
  <c r="T142" i="36"/>
  <c r="Z117" i="27"/>
  <c r="AA113" i="27"/>
  <c r="Z117" i="36"/>
  <c r="AA113" i="36"/>
  <c r="W109" i="35"/>
  <c r="V111" i="35"/>
  <c r="V125" i="35" s="1"/>
  <c r="V127" i="35" s="1"/>
  <c r="AB120" i="34"/>
  <c r="AB124" i="34" s="1"/>
  <c r="AA124" i="34"/>
  <c r="S139" i="27"/>
  <c r="S142" i="27"/>
  <c r="AA105" i="33"/>
  <c r="Z82" i="29"/>
  <c r="Z87" i="29" s="1"/>
  <c r="AA78" i="29"/>
  <c r="AA107" i="36"/>
  <c r="X109" i="25"/>
  <c r="W111" i="25"/>
  <c r="W125" i="25" s="1"/>
  <c r="W127" i="25" s="1"/>
  <c r="S142" i="28"/>
  <c r="S139" i="28"/>
  <c r="U142" i="25"/>
  <c r="U139" i="25"/>
  <c r="S139" i="26"/>
  <c r="S142" i="26"/>
  <c r="X90" i="28"/>
  <c r="X94" i="28"/>
  <c r="AA103" i="36"/>
  <c r="AB98" i="36"/>
  <c r="AB103" i="36" s="1"/>
  <c r="U144" i="31"/>
  <c r="U137" i="31"/>
  <c r="AA117" i="26"/>
  <c r="AB113" i="26"/>
  <c r="AB117" i="26" s="1"/>
  <c r="AB120" i="31"/>
  <c r="AB124" i="31" s="1"/>
  <c r="AA124" i="31"/>
  <c r="X90" i="34"/>
  <c r="X94" i="34" s="1"/>
  <c r="S139" i="30"/>
  <c r="S142" i="30"/>
  <c r="AA105" i="30"/>
  <c r="V137" i="19"/>
  <c r="V144" i="19"/>
  <c r="Z117" i="22"/>
  <c r="AA113" i="22"/>
  <c r="S142" i="20"/>
  <c r="S139" i="20"/>
  <c r="AA98" i="21"/>
  <c r="Z103" i="21"/>
  <c r="AA117" i="24"/>
  <c r="AB113" i="24"/>
  <c r="AB117" i="24" s="1"/>
  <c r="X90" i="24"/>
  <c r="X94" i="24" s="1"/>
  <c r="X109" i="19"/>
  <c r="W111" i="19"/>
  <c r="W125" i="19" s="1"/>
  <c r="W127" i="19" s="1"/>
  <c r="Z117" i="20"/>
  <c r="AA113" i="20"/>
  <c r="T137" i="20"/>
  <c r="T144" i="20"/>
  <c r="AB106" i="22"/>
  <c r="Y82" i="24"/>
  <c r="Y87" i="24" s="1"/>
  <c r="Z78" i="24"/>
  <c r="T144" i="24"/>
  <c r="T137" i="24"/>
  <c r="AA117" i="21"/>
  <c r="AB113" i="21"/>
  <c r="AB117" i="21" s="1"/>
  <c r="T144" i="21"/>
  <c r="T137" i="21"/>
  <c r="S142" i="23"/>
  <c r="S139" i="23"/>
  <c r="V109" i="20"/>
  <c r="U111" i="20"/>
  <c r="U125" i="20" s="1"/>
  <c r="U127" i="20" s="1"/>
  <c r="Y82" i="19"/>
  <c r="Y87" i="19" s="1"/>
  <c r="Z78" i="19"/>
  <c r="Y82" i="22"/>
  <c r="Y87" i="22" s="1"/>
  <c r="Z78" i="22"/>
  <c r="X90" i="20"/>
  <c r="X94" i="20" s="1"/>
  <c r="AA107" i="23"/>
  <c r="X94" i="23"/>
  <c r="X90" i="23"/>
  <c r="V109" i="24"/>
  <c r="U111" i="24"/>
  <c r="U125" i="24" s="1"/>
  <c r="U127" i="24" s="1"/>
  <c r="AA103" i="23"/>
  <c r="AB98" i="23"/>
  <c r="AB103" i="23" s="1"/>
  <c r="AA103" i="19"/>
  <c r="AB98" i="19"/>
  <c r="AB103" i="19" s="1"/>
  <c r="AA117" i="19"/>
  <c r="AB113" i="19"/>
  <c r="AB117" i="19" s="1"/>
  <c r="X90" i="19"/>
  <c r="X94" i="19" s="1"/>
  <c r="X94" i="22"/>
  <c r="X90" i="22"/>
  <c r="Y82" i="20"/>
  <c r="Y87" i="20" s="1"/>
  <c r="Z78" i="20"/>
  <c r="Y82" i="23"/>
  <c r="Y87" i="23" s="1"/>
  <c r="Z78" i="23"/>
  <c r="U142" i="19"/>
  <c r="U139" i="19"/>
  <c r="AA98" i="20"/>
  <c r="Z103" i="20"/>
  <c r="AB98" i="24"/>
  <c r="AB103" i="24" s="1"/>
  <c r="AA103" i="24"/>
  <c r="V109" i="23"/>
  <c r="U111" i="23"/>
  <c r="U125" i="23" s="1"/>
  <c r="U127" i="23" s="1"/>
  <c r="AA105" i="24"/>
  <c r="V109" i="21"/>
  <c r="U111" i="21"/>
  <c r="U125" i="21" s="1"/>
  <c r="U127" i="21" s="1"/>
  <c r="S142" i="24"/>
  <c r="S139" i="24"/>
  <c r="AA105" i="20"/>
  <c r="V109" i="22"/>
  <c r="U111" i="22"/>
  <c r="U125" i="22" s="1"/>
  <c r="U127" i="22" s="1"/>
  <c r="Y82" i="21"/>
  <c r="Y87" i="21" s="1"/>
  <c r="Z78" i="21"/>
  <c r="T144" i="22"/>
  <c r="T137" i="22"/>
  <c r="S139" i="21"/>
  <c r="S142" i="21"/>
  <c r="X94" i="21"/>
  <c r="X90" i="21"/>
  <c r="S142" i="22"/>
  <c r="S139" i="22"/>
  <c r="AA98" i="22"/>
  <c r="Z103" i="22"/>
  <c r="T137" i="23"/>
  <c r="T144" i="23"/>
  <c r="U137" i="18"/>
  <c r="U144" i="18"/>
  <c r="W109" i="18"/>
  <c r="V111" i="18"/>
  <c r="V125" i="18" s="1"/>
  <c r="V127" i="18" s="1"/>
  <c r="Z117" i="18"/>
  <c r="AA113" i="18"/>
  <c r="Y82" i="18"/>
  <c r="Y87" i="18" s="1"/>
  <c r="Z78" i="18"/>
  <c r="X90" i="18"/>
  <c r="X94" i="18" s="1"/>
  <c r="T139" i="18"/>
  <c r="T142" i="18"/>
  <c r="AB120" i="18"/>
  <c r="AB124" i="18" s="1"/>
  <c r="AA124" i="18"/>
  <c r="Z103" i="17"/>
  <c r="AA98" i="17"/>
  <c r="T139" i="17"/>
  <c r="T142" i="17"/>
  <c r="Z117" i="17"/>
  <c r="AA113" i="17"/>
  <c r="AB105" i="17"/>
  <c r="U144" i="17"/>
  <c r="U137" i="17"/>
  <c r="W109" i="17"/>
  <c r="V111" i="17"/>
  <c r="V125" i="17" s="1"/>
  <c r="V127" i="17" s="1"/>
  <c r="AB120" i="17"/>
  <c r="AB124" i="17" s="1"/>
  <c r="AA124" i="17"/>
  <c r="V144" i="16"/>
  <c r="V137" i="16"/>
  <c r="AB106" i="16"/>
  <c r="Z117" i="16"/>
  <c r="AA113" i="16"/>
  <c r="AA103" i="16"/>
  <c r="AB98" i="16"/>
  <c r="AB103" i="16" s="1"/>
  <c r="AB78" i="16"/>
  <c r="X109" i="16"/>
  <c r="W111" i="16"/>
  <c r="W125" i="16" s="1"/>
  <c r="W127" i="16" s="1"/>
  <c r="X90" i="16"/>
  <c r="X94" i="16"/>
  <c r="Z79" i="16"/>
  <c r="Y82" i="16"/>
  <c r="Y87" i="16" s="1"/>
  <c r="U139" i="16"/>
  <c r="U142" i="16"/>
  <c r="AA117" i="15"/>
  <c r="AB113" i="15"/>
  <c r="AB117" i="15" s="1"/>
  <c r="T139" i="15"/>
  <c r="T142" i="15"/>
  <c r="AA105" i="15"/>
  <c r="AB120" i="15"/>
  <c r="AB124" i="15" s="1"/>
  <c r="AA124" i="15"/>
  <c r="U137" i="15"/>
  <c r="U144" i="15"/>
  <c r="W109" i="15"/>
  <c r="V111" i="15"/>
  <c r="V125" i="15" s="1"/>
  <c r="V127" i="15" s="1"/>
  <c r="Y90" i="37" l="1"/>
  <c r="Y94" i="37" s="1"/>
  <c r="AA117" i="37"/>
  <c r="AB113" i="37"/>
  <c r="AB117" i="37" s="1"/>
  <c r="U137" i="37"/>
  <c r="U144" i="37"/>
  <c r="W109" i="37"/>
  <c r="V111" i="37"/>
  <c r="V125" i="37" s="1"/>
  <c r="V127" i="37" s="1"/>
  <c r="Z82" i="37"/>
  <c r="Z87" i="37" s="1"/>
  <c r="AA78" i="37"/>
  <c r="T142" i="37"/>
  <c r="T139" i="37"/>
  <c r="AA82" i="29"/>
  <c r="AA87" i="29" s="1"/>
  <c r="AB78" i="29"/>
  <c r="AB82" i="29" s="1"/>
  <c r="AB87" i="29" s="1"/>
  <c r="V142" i="25"/>
  <c r="V139" i="25"/>
  <c r="X109" i="32"/>
  <c r="W111" i="32"/>
  <c r="W125" i="32" s="1"/>
  <c r="W127" i="32" s="1"/>
  <c r="AA103" i="33"/>
  <c r="AB98" i="33"/>
  <c r="AB103" i="33" s="1"/>
  <c r="U144" i="30"/>
  <c r="U137" i="30"/>
  <c r="Z90" i="32"/>
  <c r="Z94" i="32" s="1"/>
  <c r="AA117" i="32"/>
  <c r="AB113" i="32"/>
  <c r="AB117" i="32" s="1"/>
  <c r="T142" i="26"/>
  <c r="T139" i="26"/>
  <c r="X109" i="31"/>
  <c r="W111" i="31"/>
  <c r="W125" i="31" s="1"/>
  <c r="W127" i="31" s="1"/>
  <c r="U139" i="36"/>
  <c r="U142" i="36"/>
  <c r="U139" i="34"/>
  <c r="U142" i="34"/>
  <c r="Z94" i="26"/>
  <c r="Z90" i="26"/>
  <c r="Z94" i="29"/>
  <c r="Z90" i="29"/>
  <c r="V144" i="35"/>
  <c r="V137" i="35"/>
  <c r="AA78" i="34"/>
  <c r="Z82" i="34"/>
  <c r="Z87" i="34" s="1"/>
  <c r="U144" i="29"/>
  <c r="U137" i="29"/>
  <c r="W109" i="30"/>
  <c r="V111" i="30"/>
  <c r="V125" i="30" s="1"/>
  <c r="V127" i="30" s="1"/>
  <c r="U142" i="32"/>
  <c r="U139" i="32"/>
  <c r="V137" i="36"/>
  <c r="V144" i="36"/>
  <c r="X109" i="35"/>
  <c r="W111" i="35"/>
  <c r="W125" i="35" s="1"/>
  <c r="W127" i="35" s="1"/>
  <c r="Y90" i="34"/>
  <c r="Y94" i="34"/>
  <c r="W109" i="29"/>
  <c r="V111" i="29"/>
  <c r="V125" i="29" s="1"/>
  <c r="V127" i="29" s="1"/>
  <c r="U142" i="35"/>
  <c r="U139" i="35"/>
  <c r="Y90" i="31"/>
  <c r="Y94" i="31" s="1"/>
  <c r="X109" i="36"/>
  <c r="W111" i="36"/>
  <c r="W125" i="36" s="1"/>
  <c r="W127" i="36" s="1"/>
  <c r="AA82" i="26"/>
  <c r="AA87" i="26" s="1"/>
  <c r="AB78" i="26"/>
  <c r="AB82" i="26" s="1"/>
  <c r="AB87" i="26" s="1"/>
  <c r="AB105" i="33"/>
  <c r="AA117" i="36"/>
  <c r="AB113" i="36"/>
  <c r="AB117" i="36" s="1"/>
  <c r="U144" i="28"/>
  <c r="U137" i="28"/>
  <c r="T142" i="27"/>
  <c r="T139" i="27"/>
  <c r="AA124" i="25"/>
  <c r="AB120" i="25"/>
  <c r="AB124" i="25" s="1"/>
  <c r="T142" i="33"/>
  <c r="T139" i="33"/>
  <c r="AA80" i="31"/>
  <c r="Z82" i="31"/>
  <c r="Z87" i="31" s="1"/>
  <c r="Y90" i="33"/>
  <c r="Y94" i="33"/>
  <c r="U137" i="26"/>
  <c r="U144" i="26"/>
  <c r="AB98" i="27"/>
  <c r="AB103" i="27" s="1"/>
  <c r="AA103" i="27"/>
  <c r="Y94" i="30"/>
  <c r="Y90" i="30"/>
  <c r="AB113" i="33"/>
  <c r="AB117" i="33" s="1"/>
  <c r="AA117" i="33"/>
  <c r="W144" i="25"/>
  <c r="W137" i="25"/>
  <c r="W109" i="28"/>
  <c r="V111" i="28"/>
  <c r="V125" i="28" s="1"/>
  <c r="V127" i="28" s="1"/>
  <c r="AB105" i="26"/>
  <c r="T142" i="29"/>
  <c r="T139" i="29"/>
  <c r="AA78" i="33"/>
  <c r="Z82" i="33"/>
  <c r="Z87" i="33" s="1"/>
  <c r="W109" i="26"/>
  <c r="V111" i="26"/>
  <c r="V125" i="26" s="1"/>
  <c r="V127" i="26" s="1"/>
  <c r="AA117" i="31"/>
  <c r="AB113" i="31"/>
  <c r="AB117" i="31" s="1"/>
  <c r="AB105" i="35"/>
  <c r="Z82" i="30"/>
  <c r="Z87" i="30" s="1"/>
  <c r="AA78" i="30"/>
  <c r="AA82" i="35"/>
  <c r="AA87" i="35" s="1"/>
  <c r="AB78" i="35"/>
  <c r="AB82" i="35" s="1"/>
  <c r="AB87" i="35" s="1"/>
  <c r="AB105" i="30"/>
  <c r="Y109" i="25"/>
  <c r="X111" i="25"/>
  <c r="X125" i="25" s="1"/>
  <c r="X127" i="25" s="1"/>
  <c r="AA117" i="27"/>
  <c r="AB113" i="27"/>
  <c r="AB117" i="27" s="1"/>
  <c r="U144" i="33"/>
  <c r="U137" i="33"/>
  <c r="T139" i="28"/>
  <c r="T142" i="28"/>
  <c r="U137" i="27"/>
  <c r="U144" i="27"/>
  <c r="V144" i="34"/>
  <c r="V137" i="34"/>
  <c r="AA103" i="30"/>
  <c r="AB98" i="30"/>
  <c r="AB103" i="30" s="1"/>
  <c r="AB105" i="32"/>
  <c r="Z90" i="25"/>
  <c r="Z94" i="25"/>
  <c r="Z90" i="35"/>
  <c r="Z94" i="35" s="1"/>
  <c r="W109" i="33"/>
  <c r="V111" i="33"/>
  <c r="V125" i="33" s="1"/>
  <c r="V127" i="33" s="1"/>
  <c r="AB79" i="25"/>
  <c r="AB82" i="25" s="1"/>
  <c r="AB87" i="25" s="1"/>
  <c r="AA82" i="25"/>
  <c r="AA87" i="25" s="1"/>
  <c r="W109" i="27"/>
  <c r="V111" i="27"/>
  <c r="V125" i="27" s="1"/>
  <c r="V127" i="27" s="1"/>
  <c r="AB114" i="35"/>
  <c r="AB117" i="35" s="1"/>
  <c r="AA117" i="35"/>
  <c r="T142" i="30"/>
  <c r="T139" i="30"/>
  <c r="X109" i="34"/>
  <c r="W111" i="34"/>
  <c r="W125" i="34" s="1"/>
  <c r="W127" i="34" s="1"/>
  <c r="Z82" i="28"/>
  <c r="Z87" i="28" s="1"/>
  <c r="AA78" i="28"/>
  <c r="U142" i="31"/>
  <c r="U139" i="31"/>
  <c r="AB107" i="36"/>
  <c r="V144" i="32"/>
  <c r="V137" i="32"/>
  <c r="AB105" i="34"/>
  <c r="AA82" i="32"/>
  <c r="AA87" i="32" s="1"/>
  <c r="AB78" i="32"/>
  <c r="AB82" i="32" s="1"/>
  <c r="AB87" i="32" s="1"/>
  <c r="Y90" i="28"/>
  <c r="Y94" i="28" s="1"/>
  <c r="AA103" i="29"/>
  <c r="AB98" i="29"/>
  <c r="AB103" i="29" s="1"/>
  <c r="AA103" i="28"/>
  <c r="AB98" i="28"/>
  <c r="AB103" i="28" s="1"/>
  <c r="AA117" i="25"/>
  <c r="AB113" i="25"/>
  <c r="AB117" i="25" s="1"/>
  <c r="V144" i="31"/>
  <c r="V137" i="31"/>
  <c r="W144" i="19"/>
  <c r="W137" i="19"/>
  <c r="AA78" i="21"/>
  <c r="Z82" i="21"/>
  <c r="Z87" i="21" s="1"/>
  <c r="U144" i="21"/>
  <c r="U137" i="21"/>
  <c r="Z82" i="20"/>
  <c r="Z87" i="20" s="1"/>
  <c r="AA78" i="20"/>
  <c r="Y90" i="21"/>
  <c r="Y94" i="21" s="1"/>
  <c r="AA103" i="20"/>
  <c r="AB98" i="20"/>
  <c r="AB103" i="20" s="1"/>
  <c r="W109" i="20"/>
  <c r="V111" i="20"/>
  <c r="V125" i="20" s="1"/>
  <c r="V127" i="20" s="1"/>
  <c r="AB113" i="20"/>
  <c r="AB117" i="20" s="1"/>
  <c r="AA117" i="20"/>
  <c r="AA103" i="22"/>
  <c r="AB98" i="22"/>
  <c r="AB103" i="22" s="1"/>
  <c r="W109" i="22"/>
  <c r="V111" i="22"/>
  <c r="V125" i="22" s="1"/>
  <c r="V127" i="22" s="1"/>
  <c r="AB105" i="24"/>
  <c r="T139" i="22"/>
  <c r="T142" i="22"/>
  <c r="U144" i="23"/>
  <c r="U137" i="23"/>
  <c r="Y90" i="23"/>
  <c r="Y94" i="23"/>
  <c r="Y90" i="19"/>
  <c r="Y94" i="19" s="1"/>
  <c r="U137" i="20"/>
  <c r="U144" i="20"/>
  <c r="T139" i="24"/>
  <c r="T142" i="24"/>
  <c r="T142" i="20"/>
  <c r="T139" i="20"/>
  <c r="AA117" i="22"/>
  <c r="AB113" i="22"/>
  <c r="AB117" i="22" s="1"/>
  <c r="AA78" i="24"/>
  <c r="Z82" i="24"/>
  <c r="Z87" i="24" s="1"/>
  <c r="T142" i="21"/>
  <c r="T139" i="21"/>
  <c r="Y94" i="24"/>
  <c r="Y90" i="24"/>
  <c r="T142" i="23"/>
  <c r="T139" i="23"/>
  <c r="W109" i="21"/>
  <c r="V111" i="21"/>
  <c r="V125" i="21" s="1"/>
  <c r="V127" i="21" s="1"/>
  <c r="Y94" i="20"/>
  <c r="Y90" i="20"/>
  <c r="AB107" i="23"/>
  <c r="U144" i="22"/>
  <c r="U137" i="22"/>
  <c r="U137" i="24"/>
  <c r="U144" i="24"/>
  <c r="AA78" i="22"/>
  <c r="Z82" i="22"/>
  <c r="Z87" i="22" s="1"/>
  <c r="AB105" i="20"/>
  <c r="W109" i="23"/>
  <c r="V111" i="23"/>
  <c r="V125" i="23" s="1"/>
  <c r="V127" i="23" s="1"/>
  <c r="AA78" i="23"/>
  <c r="Z82" i="23"/>
  <c r="Z87" i="23" s="1"/>
  <c r="W109" i="24"/>
  <c r="V111" i="24"/>
  <c r="V125" i="24" s="1"/>
  <c r="V127" i="24" s="1"/>
  <c r="Y94" i="22"/>
  <c r="Y90" i="22"/>
  <c r="AB98" i="21"/>
  <c r="AB103" i="21" s="1"/>
  <c r="AA103" i="21"/>
  <c r="Z82" i="19"/>
  <c r="Z87" i="19" s="1"/>
  <c r="AA78" i="19"/>
  <c r="Y109" i="19"/>
  <c r="X111" i="19"/>
  <c r="X125" i="19" s="1"/>
  <c r="X127" i="19" s="1"/>
  <c r="V142" i="19"/>
  <c r="V139" i="19"/>
  <c r="AB113" i="18"/>
  <c r="AB117" i="18" s="1"/>
  <c r="AA117" i="18"/>
  <c r="V144" i="18"/>
  <c r="V137" i="18"/>
  <c r="X109" i="18"/>
  <c r="W111" i="18"/>
  <c r="W125" i="18" s="1"/>
  <c r="W127" i="18" s="1"/>
  <c r="Z82" i="18"/>
  <c r="Z87" i="18" s="1"/>
  <c r="AA78" i="18"/>
  <c r="U142" i="18"/>
  <c r="U139" i="18"/>
  <c r="Y90" i="18"/>
  <c r="Y94" i="18"/>
  <c r="V144" i="17"/>
  <c r="V137" i="17"/>
  <c r="X109" i="17"/>
  <c r="W111" i="17"/>
  <c r="W125" i="17" s="1"/>
  <c r="W127" i="17" s="1"/>
  <c r="U139" i="17"/>
  <c r="U142" i="17"/>
  <c r="AA103" i="17"/>
  <c r="AB98" i="17"/>
  <c r="AB103" i="17" s="1"/>
  <c r="AA117" i="17"/>
  <c r="AB113" i="17"/>
  <c r="AB117" i="17" s="1"/>
  <c r="W144" i="16"/>
  <c r="W137" i="16"/>
  <c r="AA117" i="16"/>
  <c r="AB113" i="16"/>
  <c r="AB117" i="16" s="1"/>
  <c r="Y109" i="16"/>
  <c r="X111" i="16"/>
  <c r="X125" i="16" s="1"/>
  <c r="X127" i="16" s="1"/>
  <c r="Y90" i="16"/>
  <c r="Y94" i="16" s="1"/>
  <c r="V139" i="16"/>
  <c r="V142" i="16"/>
  <c r="AA79" i="16"/>
  <c r="Z82" i="16"/>
  <c r="Z87" i="16" s="1"/>
  <c r="V144" i="15"/>
  <c r="V137" i="15"/>
  <c r="AB105" i="15"/>
  <c r="X109" i="15"/>
  <c r="W111" i="15"/>
  <c r="W125" i="15" s="1"/>
  <c r="W127" i="15" s="1"/>
  <c r="U142" i="15"/>
  <c r="U139" i="15"/>
  <c r="X109" i="37" l="1"/>
  <c r="W111" i="37"/>
  <c r="W125" i="37" s="1"/>
  <c r="W127" i="37" s="1"/>
  <c r="U142" i="37"/>
  <c r="U139" i="37"/>
  <c r="AA82" i="37"/>
  <c r="AA87" i="37" s="1"/>
  <c r="AB78" i="37"/>
  <c r="AB82" i="37" s="1"/>
  <c r="AB87" i="37" s="1"/>
  <c r="Z90" i="37"/>
  <c r="Z94" i="37" s="1"/>
  <c r="V144" i="37"/>
  <c r="V137" i="37"/>
  <c r="AA94" i="32"/>
  <c r="AA90" i="32"/>
  <c r="U139" i="28"/>
  <c r="U142" i="28"/>
  <c r="V144" i="29"/>
  <c r="V137" i="29"/>
  <c r="V139" i="36"/>
  <c r="V142" i="36"/>
  <c r="Z90" i="34"/>
  <c r="Z94" i="34"/>
  <c r="Z90" i="31"/>
  <c r="Z94" i="31" s="1"/>
  <c r="AA82" i="28"/>
  <c r="AA87" i="28" s="1"/>
  <c r="AB78" i="28"/>
  <c r="AB82" i="28" s="1"/>
  <c r="AB87" i="28" s="1"/>
  <c r="W144" i="31"/>
  <c r="W137" i="31"/>
  <c r="X109" i="33"/>
  <c r="W111" i="33"/>
  <c r="W125" i="33" s="1"/>
  <c r="W127" i="33" s="1"/>
  <c r="V137" i="27"/>
  <c r="V144" i="27"/>
  <c r="U142" i="33"/>
  <c r="U139" i="33"/>
  <c r="V137" i="26"/>
  <c r="V144" i="26"/>
  <c r="V137" i="28"/>
  <c r="V144" i="28"/>
  <c r="X109" i="29"/>
  <c r="W111" i="29"/>
  <c r="W125" i="29" s="1"/>
  <c r="W127" i="29" s="1"/>
  <c r="AA82" i="34"/>
  <c r="AA87" i="34" s="1"/>
  <c r="AB78" i="34"/>
  <c r="AB82" i="34" s="1"/>
  <c r="AB87" i="34" s="1"/>
  <c r="Z90" i="28"/>
  <c r="Z94" i="28" s="1"/>
  <c r="X109" i="27"/>
  <c r="W111" i="27"/>
  <c r="W125" i="27" s="1"/>
  <c r="W127" i="27" s="1"/>
  <c r="AA90" i="35"/>
  <c r="AA94" i="35" s="1"/>
  <c r="X109" i="26"/>
  <c r="W111" i="26"/>
  <c r="W125" i="26" s="1"/>
  <c r="W127" i="26" s="1"/>
  <c r="X109" i="28"/>
  <c r="W111" i="28"/>
  <c r="W125" i="28" s="1"/>
  <c r="W127" i="28" s="1"/>
  <c r="W137" i="36"/>
  <c r="W144" i="36"/>
  <c r="Y109" i="31"/>
  <c r="X111" i="31"/>
  <c r="X125" i="31" s="1"/>
  <c r="X127" i="31" s="1"/>
  <c r="W144" i="32"/>
  <c r="W137" i="32"/>
  <c r="AB90" i="35"/>
  <c r="AB94" i="35" s="1"/>
  <c r="AB80" i="31"/>
  <c r="AB82" i="31" s="1"/>
  <c r="AB87" i="31" s="1"/>
  <c r="AA82" i="31"/>
  <c r="AA87" i="31" s="1"/>
  <c r="Y109" i="36"/>
  <c r="X111" i="36"/>
  <c r="X125" i="36" s="1"/>
  <c r="X127" i="36" s="1"/>
  <c r="V144" i="30"/>
  <c r="V137" i="30"/>
  <c r="Y109" i="32"/>
  <c r="X111" i="32"/>
  <c r="X125" i="32" s="1"/>
  <c r="X127" i="32" s="1"/>
  <c r="Z90" i="30"/>
  <c r="Z94" i="30"/>
  <c r="W137" i="35"/>
  <c r="W144" i="35"/>
  <c r="X109" i="30"/>
  <c r="W111" i="30"/>
  <c r="W125" i="30" s="1"/>
  <c r="W127" i="30" s="1"/>
  <c r="V139" i="34"/>
  <c r="V142" i="34"/>
  <c r="V139" i="35"/>
  <c r="V142" i="35"/>
  <c r="AA82" i="33"/>
  <c r="AA87" i="33" s="1"/>
  <c r="AB78" i="33"/>
  <c r="AB82" i="33" s="1"/>
  <c r="AB87" i="33" s="1"/>
  <c r="V139" i="31"/>
  <c r="V142" i="31"/>
  <c r="V139" i="32"/>
  <c r="V142" i="32"/>
  <c r="W137" i="34"/>
  <c r="W144" i="34"/>
  <c r="AA82" i="30"/>
  <c r="AA87" i="30" s="1"/>
  <c r="AB78" i="30"/>
  <c r="AB82" i="30" s="1"/>
  <c r="AB87" i="30" s="1"/>
  <c r="Z90" i="33"/>
  <c r="Z94" i="33" s="1"/>
  <c r="W139" i="25"/>
  <c r="W142" i="25"/>
  <c r="Y109" i="34"/>
  <c r="X111" i="34"/>
  <c r="X125" i="34" s="1"/>
  <c r="X127" i="34" s="1"/>
  <c r="AA90" i="25"/>
  <c r="AA94" i="25" s="1"/>
  <c r="AB90" i="25"/>
  <c r="AB94" i="25" s="1"/>
  <c r="X137" i="25"/>
  <c r="X144" i="25"/>
  <c r="U139" i="26"/>
  <c r="U142" i="26"/>
  <c r="Y109" i="35"/>
  <c r="X111" i="35"/>
  <c r="X125" i="35" s="1"/>
  <c r="X127" i="35" s="1"/>
  <c r="U139" i="27"/>
  <c r="U142" i="27"/>
  <c r="Z109" i="25"/>
  <c r="Y111" i="25"/>
  <c r="Y125" i="25" s="1"/>
  <c r="Y127" i="25" s="1"/>
  <c r="AB90" i="26"/>
  <c r="AB94" i="26" s="1"/>
  <c r="U142" i="29"/>
  <c r="U139" i="29"/>
  <c r="U139" i="30"/>
  <c r="U142" i="30"/>
  <c r="AB94" i="29"/>
  <c r="AB90" i="29"/>
  <c r="AB90" i="32"/>
  <c r="AB94" i="32"/>
  <c r="V137" i="33"/>
  <c r="V144" i="33"/>
  <c r="AA94" i="26"/>
  <c r="AA90" i="26"/>
  <c r="AA90" i="29"/>
  <c r="AA94" i="29" s="1"/>
  <c r="X144" i="19"/>
  <c r="X137" i="19"/>
  <c r="Z90" i="21"/>
  <c r="Z94" i="21"/>
  <c r="U142" i="20"/>
  <c r="U139" i="20"/>
  <c r="AA82" i="19"/>
  <c r="AA87" i="19" s="1"/>
  <c r="AB78" i="19"/>
  <c r="AB82" i="19" s="1"/>
  <c r="AB87" i="19" s="1"/>
  <c r="Z90" i="23"/>
  <c r="Z94" i="23" s="1"/>
  <c r="AA82" i="21"/>
  <c r="AA87" i="21" s="1"/>
  <c r="AB78" i="21"/>
  <c r="AB82" i="21" s="1"/>
  <c r="AB87" i="21" s="1"/>
  <c r="U139" i="23"/>
  <c r="U142" i="23"/>
  <c r="Z90" i="19"/>
  <c r="Z94" i="19"/>
  <c r="AA82" i="23"/>
  <c r="AA87" i="23" s="1"/>
  <c r="AB78" i="23"/>
  <c r="AB82" i="23" s="1"/>
  <c r="AB87" i="23" s="1"/>
  <c r="U139" i="24"/>
  <c r="U142" i="24"/>
  <c r="AB78" i="20"/>
  <c r="AB82" i="20" s="1"/>
  <c r="AB87" i="20" s="1"/>
  <c r="AA82" i="20"/>
  <c r="AA87" i="20" s="1"/>
  <c r="V144" i="20"/>
  <c r="V137" i="20"/>
  <c r="Z90" i="20"/>
  <c r="Z94" i="20"/>
  <c r="W142" i="19"/>
  <c r="W139" i="19"/>
  <c r="X109" i="20"/>
  <c r="W111" i="20"/>
  <c r="W125" i="20" s="1"/>
  <c r="W127" i="20" s="1"/>
  <c r="V137" i="23"/>
  <c r="V144" i="23"/>
  <c r="V144" i="22"/>
  <c r="V137" i="22"/>
  <c r="X109" i="24"/>
  <c r="W111" i="24"/>
  <c r="W125" i="24" s="1"/>
  <c r="W127" i="24" s="1"/>
  <c r="AB78" i="22"/>
  <c r="AB82" i="22" s="1"/>
  <c r="AB87" i="22" s="1"/>
  <c r="AA82" i="22"/>
  <c r="AA87" i="22" s="1"/>
  <c r="V137" i="21"/>
  <c r="V144" i="21"/>
  <c r="X109" i="23"/>
  <c r="W111" i="23"/>
  <c r="W125" i="23" s="1"/>
  <c r="W127" i="23" s="1"/>
  <c r="U142" i="22"/>
  <c r="U139" i="22"/>
  <c r="X109" i="21"/>
  <c r="W111" i="21"/>
  <c r="W125" i="21" s="1"/>
  <c r="W127" i="21" s="1"/>
  <c r="Z90" i="24"/>
  <c r="Z94" i="24"/>
  <c r="AA82" i="24"/>
  <c r="AA87" i="24" s="1"/>
  <c r="AB78" i="24"/>
  <c r="AB82" i="24" s="1"/>
  <c r="AB87" i="24" s="1"/>
  <c r="U139" i="21"/>
  <c r="U142" i="21"/>
  <c r="Z109" i="19"/>
  <c r="Y111" i="19"/>
  <c r="Y125" i="19" s="1"/>
  <c r="Y127" i="19" s="1"/>
  <c r="V144" i="24"/>
  <c r="V137" i="24"/>
  <c r="Z90" i="22"/>
  <c r="Z94" i="22" s="1"/>
  <c r="X109" i="22"/>
  <c r="W111" i="22"/>
  <c r="W125" i="22" s="1"/>
  <c r="W127" i="22" s="1"/>
  <c r="Z90" i="18"/>
  <c r="Z94" i="18"/>
  <c r="W144" i="18"/>
  <c r="W137" i="18"/>
  <c r="Y109" i="18"/>
  <c r="X111" i="18"/>
  <c r="X125" i="18" s="1"/>
  <c r="X127" i="18" s="1"/>
  <c r="V139" i="18"/>
  <c r="V142" i="18"/>
  <c r="AA82" i="18"/>
  <c r="AA87" i="18" s="1"/>
  <c r="AB78" i="18"/>
  <c r="AB82" i="18" s="1"/>
  <c r="AB87" i="18" s="1"/>
  <c r="W137" i="17"/>
  <c r="W144" i="17"/>
  <c r="Y109" i="17"/>
  <c r="X111" i="17"/>
  <c r="X125" i="17" s="1"/>
  <c r="X127" i="17" s="1"/>
  <c r="V139" i="17"/>
  <c r="V142" i="17"/>
  <c r="X144" i="16"/>
  <c r="X137" i="16"/>
  <c r="AB79" i="16"/>
  <c r="AB82" i="16" s="1"/>
  <c r="AB87" i="16" s="1"/>
  <c r="AA82" i="16"/>
  <c r="AA87" i="16" s="1"/>
  <c r="Z90" i="16"/>
  <c r="Z94" i="16"/>
  <c r="Z109" i="16"/>
  <c r="Y111" i="16"/>
  <c r="Y125" i="16" s="1"/>
  <c r="Y127" i="16" s="1"/>
  <c r="W139" i="16"/>
  <c r="W142" i="16"/>
  <c r="W144" i="15"/>
  <c r="W137" i="15"/>
  <c r="Y109" i="15"/>
  <c r="X111" i="15"/>
  <c r="X125" i="15" s="1"/>
  <c r="X127" i="15" s="1"/>
  <c r="V139" i="15"/>
  <c r="V142" i="15"/>
  <c r="AB90" i="37" l="1"/>
  <c r="AB94" i="37"/>
  <c r="AA90" i="37"/>
  <c r="AA94" i="37" s="1"/>
  <c r="V139" i="37"/>
  <c r="V142" i="37"/>
  <c r="W144" i="37"/>
  <c r="W137" i="37"/>
  <c r="Y109" i="37"/>
  <c r="X111" i="37"/>
  <c r="X125" i="37" s="1"/>
  <c r="X127" i="37" s="1"/>
  <c r="AB90" i="34"/>
  <c r="AB94" i="34"/>
  <c r="AA94" i="34"/>
  <c r="AA90" i="34"/>
  <c r="AB94" i="28"/>
  <c r="AB90" i="28"/>
  <c r="AB90" i="31"/>
  <c r="AB94" i="31"/>
  <c r="AA109" i="25"/>
  <c r="Z111" i="25"/>
  <c r="Z125" i="25" s="1"/>
  <c r="Z127" i="25" s="1"/>
  <c r="X142" i="25"/>
  <c r="X139" i="25"/>
  <c r="W142" i="34"/>
  <c r="W139" i="34"/>
  <c r="W144" i="30"/>
  <c r="W137" i="30"/>
  <c r="V142" i="30"/>
  <c r="V139" i="30"/>
  <c r="W144" i="27"/>
  <c r="W137" i="27"/>
  <c r="W137" i="29"/>
  <c r="W144" i="29"/>
  <c r="AA90" i="28"/>
  <c r="AA94" i="28" s="1"/>
  <c r="X144" i="34"/>
  <c r="X137" i="34"/>
  <c r="AA94" i="30"/>
  <c r="AA90" i="30"/>
  <c r="Y109" i="30"/>
  <c r="X111" i="30"/>
  <c r="X125" i="30" s="1"/>
  <c r="X127" i="30" s="1"/>
  <c r="W142" i="36"/>
  <c r="W139" i="36"/>
  <c r="Y109" i="27"/>
  <c r="X111" i="27"/>
  <c r="X125" i="27" s="1"/>
  <c r="X127" i="27" s="1"/>
  <c r="Y109" i="29"/>
  <c r="X111" i="29"/>
  <c r="X125" i="29" s="1"/>
  <c r="X127" i="29" s="1"/>
  <c r="V142" i="27"/>
  <c r="V139" i="27"/>
  <c r="V139" i="33"/>
  <c r="V142" i="33"/>
  <c r="AB90" i="33"/>
  <c r="AB94" i="33" s="1"/>
  <c r="X137" i="36"/>
  <c r="X144" i="36"/>
  <c r="W144" i="28"/>
  <c r="W137" i="28"/>
  <c r="W144" i="33"/>
  <c r="W137" i="33"/>
  <c r="V142" i="29"/>
  <c r="V139" i="29"/>
  <c r="X137" i="35"/>
  <c r="X144" i="35"/>
  <c r="AA90" i="33"/>
  <c r="AA94" i="33" s="1"/>
  <c r="W139" i="35"/>
  <c r="W142" i="35"/>
  <c r="Z109" i="36"/>
  <c r="Y111" i="36"/>
  <c r="Y125" i="36" s="1"/>
  <c r="Y127" i="36" s="1"/>
  <c r="W139" i="32"/>
  <c r="W142" i="32"/>
  <c r="Y109" i="28"/>
  <c r="X111" i="28"/>
  <c r="X125" i="28" s="1"/>
  <c r="X127" i="28" s="1"/>
  <c r="V139" i="28"/>
  <c r="V142" i="28"/>
  <c r="Y109" i="33"/>
  <c r="X111" i="33"/>
  <c r="X125" i="33" s="1"/>
  <c r="X127" i="33" s="1"/>
  <c r="Y144" i="25"/>
  <c r="Y137" i="25"/>
  <c r="X144" i="32"/>
  <c r="X137" i="32"/>
  <c r="Z109" i="31"/>
  <c r="Y111" i="31"/>
  <c r="Y125" i="31" s="1"/>
  <c r="Y127" i="31" s="1"/>
  <c r="Z109" i="34"/>
  <c r="Y111" i="34"/>
  <c r="Y125" i="34" s="1"/>
  <c r="Y127" i="34" s="1"/>
  <c r="Z109" i="32"/>
  <c r="Y111" i="32"/>
  <c r="Y125" i="32" s="1"/>
  <c r="Y127" i="32" s="1"/>
  <c r="Z109" i="35"/>
  <c r="Y111" i="35"/>
  <c r="Y125" i="35" s="1"/>
  <c r="Y127" i="35" s="1"/>
  <c r="W137" i="26"/>
  <c r="W144" i="26"/>
  <c r="AB90" i="30"/>
  <c r="AB94" i="30" s="1"/>
  <c r="AA90" i="31"/>
  <c r="AA94" i="31"/>
  <c r="X137" i="31"/>
  <c r="X144" i="31"/>
  <c r="Y109" i="26"/>
  <c r="X111" i="26"/>
  <c r="X125" i="26" s="1"/>
  <c r="X127" i="26" s="1"/>
  <c r="V142" i="26"/>
  <c r="V139" i="26"/>
  <c r="W142" i="31"/>
  <c r="W139" i="31"/>
  <c r="Y137" i="19"/>
  <c r="Y144" i="19"/>
  <c r="AB90" i="24"/>
  <c r="AB94" i="24" s="1"/>
  <c r="AB90" i="22"/>
  <c r="AB94" i="22"/>
  <c r="W144" i="20"/>
  <c r="W137" i="20"/>
  <c r="AB90" i="23"/>
  <c r="AB94" i="23"/>
  <c r="AA90" i="24"/>
  <c r="AA94" i="24" s="1"/>
  <c r="W144" i="23"/>
  <c r="W137" i="23"/>
  <c r="W144" i="24"/>
  <c r="W137" i="24"/>
  <c r="Y109" i="20"/>
  <c r="X111" i="20"/>
  <c r="X125" i="20" s="1"/>
  <c r="X127" i="20" s="1"/>
  <c r="AA90" i="23"/>
  <c r="AA94" i="23" s="1"/>
  <c r="V139" i="24"/>
  <c r="V142" i="24"/>
  <c r="Y109" i="23"/>
  <c r="X111" i="23"/>
  <c r="X125" i="23" s="1"/>
  <c r="X127" i="23" s="1"/>
  <c r="Y109" i="24"/>
  <c r="X111" i="24"/>
  <c r="X125" i="24" s="1"/>
  <c r="X127" i="24" s="1"/>
  <c r="AA90" i="20"/>
  <c r="AA94" i="20"/>
  <c r="Z127" i="19"/>
  <c r="V142" i="22"/>
  <c r="V139" i="22"/>
  <c r="AB90" i="20"/>
  <c r="AB94" i="20" s="1"/>
  <c r="AB90" i="19"/>
  <c r="AB94" i="19" s="1"/>
  <c r="AA90" i="19"/>
  <c r="AA94" i="19" s="1"/>
  <c r="AA109" i="19"/>
  <c r="Z111" i="19"/>
  <c r="Z125" i="19" s="1"/>
  <c r="W137" i="21"/>
  <c r="W144" i="21"/>
  <c r="V142" i="21"/>
  <c r="V139" i="21"/>
  <c r="W144" i="22"/>
  <c r="W137" i="22"/>
  <c r="Y109" i="21"/>
  <c r="X111" i="21"/>
  <c r="X125" i="21" s="1"/>
  <c r="X127" i="21" s="1"/>
  <c r="AB90" i="21"/>
  <c r="AB94" i="21" s="1"/>
  <c r="X142" i="19"/>
  <c r="X139" i="19"/>
  <c r="Y109" i="22"/>
  <c r="X111" i="22"/>
  <c r="X125" i="22" s="1"/>
  <c r="X127" i="22" s="1"/>
  <c r="AA90" i="22"/>
  <c r="AA94" i="22" s="1"/>
  <c r="V142" i="23"/>
  <c r="V139" i="23"/>
  <c r="V139" i="20"/>
  <c r="V142" i="20"/>
  <c r="AA90" i="21"/>
  <c r="AA94" i="21" s="1"/>
  <c r="W142" i="18"/>
  <c r="W139" i="18"/>
  <c r="X144" i="18"/>
  <c r="X137" i="18"/>
  <c r="Z109" i="18"/>
  <c r="Y111" i="18"/>
  <c r="Y125" i="18" s="1"/>
  <c r="Y127" i="18" s="1"/>
  <c r="AB90" i="18"/>
  <c r="AB94" i="18"/>
  <c r="AA90" i="18"/>
  <c r="AA94" i="18"/>
  <c r="X137" i="17"/>
  <c r="X144" i="17"/>
  <c r="Z109" i="17"/>
  <c r="Y111" i="17"/>
  <c r="Y125" i="17" s="1"/>
  <c r="Y127" i="17" s="1"/>
  <c r="W142" i="17"/>
  <c r="W139" i="17"/>
  <c r="Y144" i="16"/>
  <c r="Y137" i="16"/>
  <c r="AA109" i="16"/>
  <c r="Z111" i="16"/>
  <c r="Z125" i="16" s="1"/>
  <c r="Z127" i="16"/>
  <c r="AA90" i="16"/>
  <c r="AA94" i="16" s="1"/>
  <c r="AB94" i="16"/>
  <c r="AB90" i="16"/>
  <c r="X142" i="16"/>
  <c r="X139" i="16"/>
  <c r="X144" i="15"/>
  <c r="X137" i="15"/>
  <c r="Z109" i="15"/>
  <c r="Y111" i="15"/>
  <c r="Y125" i="15" s="1"/>
  <c r="Y127" i="15" s="1"/>
  <c r="W139" i="15"/>
  <c r="W142" i="15"/>
  <c r="Z109" i="37" l="1"/>
  <c r="Y111" i="37"/>
  <c r="Y125" i="37" s="1"/>
  <c r="Y127" i="37" s="1"/>
  <c r="X144" i="37"/>
  <c r="X137" i="37"/>
  <c r="W142" i="37"/>
  <c r="W139" i="37"/>
  <c r="X139" i="35"/>
  <c r="X142" i="35"/>
  <c r="X142" i="36"/>
  <c r="X139" i="36"/>
  <c r="Z109" i="29"/>
  <c r="Y111" i="29"/>
  <c r="Y125" i="29" s="1"/>
  <c r="Y127" i="29" s="1"/>
  <c r="W139" i="29"/>
  <c r="W142" i="29"/>
  <c r="W142" i="27"/>
  <c r="W139" i="27"/>
  <c r="X137" i="27"/>
  <c r="X144" i="27"/>
  <c r="AA109" i="34"/>
  <c r="Z111" i="34"/>
  <c r="Z125" i="34" s="1"/>
  <c r="Z127" i="34" s="1"/>
  <c r="Z109" i="33"/>
  <c r="Y111" i="33"/>
  <c r="Y125" i="33" s="1"/>
  <c r="Y127" i="33" s="1"/>
  <c r="AA109" i="36"/>
  <c r="Z111" i="36"/>
  <c r="Z125" i="36" s="1"/>
  <c r="Z127" i="36" s="1"/>
  <c r="Z109" i="27"/>
  <c r="Y111" i="27"/>
  <c r="Y125" i="27" s="1"/>
  <c r="Y127" i="27" s="1"/>
  <c r="X142" i="34"/>
  <c r="X139" i="34"/>
  <c r="Y137" i="35"/>
  <c r="Y144" i="35"/>
  <c r="X144" i="28"/>
  <c r="X137" i="28"/>
  <c r="AA109" i="32"/>
  <c r="Z111" i="32"/>
  <c r="Z125" i="32" s="1"/>
  <c r="Z127" i="32" s="1"/>
  <c r="X144" i="26"/>
  <c r="X137" i="26"/>
  <c r="Y137" i="34"/>
  <c r="Y144" i="34"/>
  <c r="X137" i="33"/>
  <c r="X144" i="33"/>
  <c r="Y137" i="36"/>
  <c r="Y144" i="36"/>
  <c r="Z109" i="26"/>
  <c r="Y111" i="26"/>
  <c r="Y125" i="26" s="1"/>
  <c r="Y127" i="26" s="1"/>
  <c r="Y137" i="31"/>
  <c r="Y144" i="31"/>
  <c r="W139" i="33"/>
  <c r="W142" i="33"/>
  <c r="Z137" i="25"/>
  <c r="Z144" i="25"/>
  <c r="W139" i="26"/>
  <c r="W142" i="26"/>
  <c r="AB109" i="25"/>
  <c r="AB111" i="25" s="1"/>
  <c r="AB125" i="25" s="1"/>
  <c r="AB127" i="25" s="1"/>
  <c r="AA111" i="25"/>
  <c r="AA125" i="25" s="1"/>
  <c r="AA127" i="25" s="1"/>
  <c r="W139" i="30"/>
  <c r="W142" i="30"/>
  <c r="AA109" i="35"/>
  <c r="Z111" i="35"/>
  <c r="Z125" i="35" s="1"/>
  <c r="Z127" i="35" s="1"/>
  <c r="Z109" i="28"/>
  <c r="Y111" i="28"/>
  <c r="Y125" i="28" s="1"/>
  <c r="Y127" i="28" s="1"/>
  <c r="X144" i="30"/>
  <c r="X137" i="30"/>
  <c r="X139" i="31"/>
  <c r="X142" i="31"/>
  <c r="AA109" i="31"/>
  <c r="Z111" i="31"/>
  <c r="Z125" i="31" s="1"/>
  <c r="Z127" i="31" s="1"/>
  <c r="X139" i="32"/>
  <c r="X142" i="32"/>
  <c r="W139" i="28"/>
  <c r="W142" i="28"/>
  <c r="Y137" i="32"/>
  <c r="Y144" i="32"/>
  <c r="Y139" i="25"/>
  <c r="Y142" i="25"/>
  <c r="X144" i="29"/>
  <c r="X137" i="29"/>
  <c r="Z109" i="30"/>
  <c r="Y111" i="30"/>
  <c r="Y125" i="30" s="1"/>
  <c r="Y127" i="30" s="1"/>
  <c r="AB127" i="19"/>
  <c r="W142" i="23"/>
  <c r="W139" i="23"/>
  <c r="Z144" i="19"/>
  <c r="Z137" i="19"/>
  <c r="X137" i="21"/>
  <c r="X144" i="21"/>
  <c r="W139" i="21"/>
  <c r="W142" i="21"/>
  <c r="X144" i="24"/>
  <c r="X137" i="24"/>
  <c r="X144" i="20"/>
  <c r="X137" i="20"/>
  <c r="Z109" i="21"/>
  <c r="Y111" i="21"/>
  <c r="Y125" i="21" s="1"/>
  <c r="Y127" i="21" s="1"/>
  <c r="Z109" i="24"/>
  <c r="Y111" i="24"/>
  <c r="Y125" i="24" s="1"/>
  <c r="Y127" i="24" s="1"/>
  <c r="Z109" i="20"/>
  <c r="Y111" i="20"/>
  <c r="Y125" i="20" s="1"/>
  <c r="Y127" i="20" s="1"/>
  <c r="X137" i="22"/>
  <c r="X144" i="22"/>
  <c r="W142" i="22"/>
  <c r="W139" i="22"/>
  <c r="AB109" i="19"/>
  <c r="AB111" i="19" s="1"/>
  <c r="AB125" i="19" s="1"/>
  <c r="AA111" i="19"/>
  <c r="AA125" i="19" s="1"/>
  <c r="AA127" i="19" s="1"/>
  <c r="X144" i="23"/>
  <c r="X137" i="23"/>
  <c r="W139" i="24"/>
  <c r="W142" i="24"/>
  <c r="W142" i="20"/>
  <c r="W139" i="20"/>
  <c r="Y139" i="19"/>
  <c r="Y142" i="19"/>
  <c r="Z109" i="22"/>
  <c r="Y111" i="22"/>
  <c r="Y125" i="22" s="1"/>
  <c r="Y127" i="22" s="1"/>
  <c r="Z109" i="23"/>
  <c r="Y111" i="23"/>
  <c r="Y125" i="23" s="1"/>
  <c r="Y127" i="23" s="1"/>
  <c r="AA109" i="18"/>
  <c r="Z111" i="18"/>
  <c r="Z125" i="18" s="1"/>
  <c r="Z127" i="18" s="1"/>
  <c r="Y137" i="18"/>
  <c r="Y144" i="18"/>
  <c r="X139" i="18"/>
  <c r="X142" i="18"/>
  <c r="AA109" i="17"/>
  <c r="Z111" i="17"/>
  <c r="Z125" i="17" s="1"/>
  <c r="Z127" i="17" s="1"/>
  <c r="Y137" i="17"/>
  <c r="Y144" i="17"/>
  <c r="X142" i="17"/>
  <c r="X139" i="17"/>
  <c r="Z144" i="16"/>
  <c r="Z137" i="16"/>
  <c r="AB109" i="16"/>
  <c r="AB111" i="16" s="1"/>
  <c r="AB125" i="16" s="1"/>
  <c r="AB127" i="16" s="1"/>
  <c r="AA111" i="16"/>
  <c r="AA125" i="16" s="1"/>
  <c r="AA127" i="16" s="1"/>
  <c r="Y142" i="16"/>
  <c r="Y139" i="16"/>
  <c r="Y144" i="15"/>
  <c r="Y137" i="15"/>
  <c r="AA109" i="15"/>
  <c r="Z111" i="15"/>
  <c r="Z125" i="15" s="1"/>
  <c r="Z127" i="15" s="1"/>
  <c r="X139" i="15"/>
  <c r="X142" i="15"/>
  <c r="X142" i="37" l="1"/>
  <c r="X139" i="37"/>
  <c r="Y144" i="37"/>
  <c r="Y137" i="37"/>
  <c r="AA109" i="37"/>
  <c r="Z111" i="37"/>
  <c r="Z125" i="37" s="1"/>
  <c r="Z127" i="37" s="1"/>
  <c r="Y144" i="27"/>
  <c r="Y137" i="27"/>
  <c r="AA109" i="28"/>
  <c r="Z111" i="28"/>
  <c r="Z125" i="28" s="1"/>
  <c r="Z127" i="28" s="1"/>
  <c r="AB137" i="25"/>
  <c r="AB144" i="25"/>
  <c r="X142" i="28"/>
  <c r="X139" i="28"/>
  <c r="Z137" i="36"/>
  <c r="Z144" i="36"/>
  <c r="AA144" i="25"/>
  <c r="AA137" i="25"/>
  <c r="Y142" i="36"/>
  <c r="Y139" i="36"/>
  <c r="X142" i="27"/>
  <c r="X139" i="27"/>
  <c r="Z144" i="31"/>
  <c r="Z137" i="31"/>
  <c r="Z137" i="35"/>
  <c r="Z144" i="35"/>
  <c r="Y142" i="31"/>
  <c r="Y139" i="31"/>
  <c r="X142" i="33"/>
  <c r="X139" i="33"/>
  <c r="AB109" i="36"/>
  <c r="AB111" i="36" s="1"/>
  <c r="AB125" i="36" s="1"/>
  <c r="AB127" i="36" s="1"/>
  <c r="AA111" i="36"/>
  <c r="AA125" i="36" s="1"/>
  <c r="AA127" i="36" s="1"/>
  <c r="X139" i="29"/>
  <c r="X142" i="29"/>
  <c r="Z144" i="32"/>
  <c r="Z137" i="32"/>
  <c r="Y144" i="28"/>
  <c r="Y137" i="28"/>
  <c r="AB109" i="32"/>
  <c r="AB111" i="32" s="1"/>
  <c r="AB125" i="32" s="1"/>
  <c r="AB127" i="32" s="1"/>
  <c r="AA111" i="32"/>
  <c r="AA125" i="32" s="1"/>
  <c r="AA127" i="32" s="1"/>
  <c r="AA109" i="27"/>
  <c r="Z111" i="27"/>
  <c r="Z125" i="27" s="1"/>
  <c r="Z127" i="27" s="1"/>
  <c r="AB109" i="31"/>
  <c r="AB111" i="31" s="1"/>
  <c r="AB125" i="31" s="1"/>
  <c r="AB127" i="31" s="1"/>
  <c r="AA111" i="31"/>
  <c r="AA125" i="31" s="1"/>
  <c r="AA127" i="31" s="1"/>
  <c r="AB109" i="35"/>
  <c r="AB111" i="35" s="1"/>
  <c r="AB125" i="35" s="1"/>
  <c r="AB127" i="35" s="1"/>
  <c r="AA111" i="35"/>
  <c r="AA125" i="35" s="1"/>
  <c r="AA127" i="35" s="1"/>
  <c r="Y144" i="26"/>
  <c r="Y137" i="26"/>
  <c r="Y144" i="33"/>
  <c r="Y137" i="33"/>
  <c r="Y139" i="34"/>
  <c r="Y142" i="34"/>
  <c r="Y142" i="35"/>
  <c r="Y139" i="35"/>
  <c r="AA109" i="33"/>
  <c r="Z111" i="33"/>
  <c r="Z125" i="33" s="1"/>
  <c r="Z127" i="33" s="1"/>
  <c r="Y142" i="32"/>
  <c r="Y139" i="32"/>
  <c r="AA109" i="26"/>
  <c r="Z111" i="26"/>
  <c r="Z125" i="26" s="1"/>
  <c r="Z127" i="26" s="1"/>
  <c r="Y144" i="30"/>
  <c r="Y137" i="30"/>
  <c r="X142" i="26"/>
  <c r="X139" i="26"/>
  <c r="Z137" i="34"/>
  <c r="Z144" i="34"/>
  <c r="Y144" i="29"/>
  <c r="Y137" i="29"/>
  <c r="AA109" i="30"/>
  <c r="Z111" i="30"/>
  <c r="Z125" i="30" s="1"/>
  <c r="Z127" i="30" s="1"/>
  <c r="X142" i="30"/>
  <c r="X139" i="30"/>
  <c r="Z139" i="25"/>
  <c r="Z142" i="25"/>
  <c r="AB109" i="34"/>
  <c r="AB111" i="34" s="1"/>
  <c r="AB125" i="34" s="1"/>
  <c r="AB127" i="34" s="1"/>
  <c r="AA111" i="34"/>
  <c r="AA125" i="34" s="1"/>
  <c r="AA127" i="34" s="1"/>
  <c r="AA109" i="29"/>
  <c r="Z111" i="29"/>
  <c r="Z125" i="29" s="1"/>
  <c r="Z127" i="29" s="1"/>
  <c r="AA137" i="19"/>
  <c r="AA144" i="19"/>
  <c r="X142" i="21"/>
  <c r="X139" i="21"/>
  <c r="Y144" i="23"/>
  <c r="Y137" i="23"/>
  <c r="AA109" i="23"/>
  <c r="Z111" i="23"/>
  <c r="Z125" i="23" s="1"/>
  <c r="Z127" i="23" s="1"/>
  <c r="X139" i="22"/>
  <c r="X142" i="22"/>
  <c r="X139" i="20"/>
  <c r="X142" i="20"/>
  <c r="Y137" i="22"/>
  <c r="Y144" i="22"/>
  <c r="X142" i="23"/>
  <c r="X139" i="23"/>
  <c r="Y144" i="20"/>
  <c r="Y137" i="20"/>
  <c r="Z139" i="19"/>
  <c r="Z142" i="19"/>
  <c r="AA109" i="22"/>
  <c r="Z111" i="22"/>
  <c r="Z125" i="22" s="1"/>
  <c r="Z127" i="22" s="1"/>
  <c r="AA109" i="20"/>
  <c r="Z111" i="20"/>
  <c r="Z125" i="20" s="1"/>
  <c r="Z127" i="20" s="1"/>
  <c r="X142" i="24"/>
  <c r="X139" i="24"/>
  <c r="Y144" i="24"/>
  <c r="Y137" i="24"/>
  <c r="AB144" i="19"/>
  <c r="AB137" i="19"/>
  <c r="AA109" i="24"/>
  <c r="Z111" i="24"/>
  <c r="Z125" i="24" s="1"/>
  <c r="Z127" i="24" s="1"/>
  <c r="Y144" i="21"/>
  <c r="Y137" i="21"/>
  <c r="AA109" i="21"/>
  <c r="Z111" i="21"/>
  <c r="Z125" i="21" s="1"/>
  <c r="Z127" i="21" s="1"/>
  <c r="Y142" i="18"/>
  <c r="Y139" i="18"/>
  <c r="Z144" i="18"/>
  <c r="Z137" i="18"/>
  <c r="AB109" i="18"/>
  <c r="AB111" i="18" s="1"/>
  <c r="AB125" i="18" s="1"/>
  <c r="AB127" i="18" s="1"/>
  <c r="AA111" i="18"/>
  <c r="AA125" i="18" s="1"/>
  <c r="AA127" i="18" s="1"/>
  <c r="Y142" i="17"/>
  <c r="Y139" i="17"/>
  <c r="Z137" i="17"/>
  <c r="Z144" i="17"/>
  <c r="AB109" i="17"/>
  <c r="AB111" i="17" s="1"/>
  <c r="AB125" i="17" s="1"/>
  <c r="AB127" i="17" s="1"/>
  <c r="AA111" i="17"/>
  <c r="AA125" i="17" s="1"/>
  <c r="AA127" i="17" s="1"/>
  <c r="AA137" i="16"/>
  <c r="AA144" i="16"/>
  <c r="AB144" i="16"/>
  <c r="AB137" i="16"/>
  <c r="Z139" i="16"/>
  <c r="Z142" i="16"/>
  <c r="Z144" i="15"/>
  <c r="Z137" i="15"/>
  <c r="AB109" i="15"/>
  <c r="AB111" i="15" s="1"/>
  <c r="AB125" i="15" s="1"/>
  <c r="AB127" i="15" s="1"/>
  <c r="AA111" i="15"/>
  <c r="AA125" i="15" s="1"/>
  <c r="AA127" i="15" s="1"/>
  <c r="Y142" i="15"/>
  <c r="Y139" i="15"/>
  <c r="Z144" i="37" l="1"/>
  <c r="Z137" i="37"/>
  <c r="AB109" i="37"/>
  <c r="AB111" i="37" s="1"/>
  <c r="AB125" i="37" s="1"/>
  <c r="AB127" i="37" s="1"/>
  <c r="AA111" i="37"/>
  <c r="AA125" i="37" s="1"/>
  <c r="AA127" i="37" s="1"/>
  <c r="Y142" i="37"/>
  <c r="Y139" i="37"/>
  <c r="Y142" i="28"/>
  <c r="Y139" i="28"/>
  <c r="AB109" i="29"/>
  <c r="AB111" i="29" s="1"/>
  <c r="AB125" i="29" s="1"/>
  <c r="AB127" i="29" s="1"/>
  <c r="AA111" i="29"/>
  <c r="AA125" i="29" s="1"/>
  <c r="AA127" i="29" s="1"/>
  <c r="AB109" i="30"/>
  <c r="AB111" i="30" s="1"/>
  <c r="AB125" i="30" s="1"/>
  <c r="AB127" i="30" s="1"/>
  <c r="AA111" i="30"/>
  <c r="AA125" i="30" s="1"/>
  <c r="AA127" i="30" s="1"/>
  <c r="AB144" i="35"/>
  <c r="AB137" i="35"/>
  <c r="AB144" i="31"/>
  <c r="AB137" i="31"/>
  <c r="AB142" i="25"/>
  <c r="AB139" i="25"/>
  <c r="AB144" i="34"/>
  <c r="AB137" i="34"/>
  <c r="AB109" i="26"/>
  <c r="AB111" i="26" s="1"/>
  <c r="AB125" i="26" s="1"/>
  <c r="AB127" i="26" s="1"/>
  <c r="AA111" i="26"/>
  <c r="AA125" i="26" s="1"/>
  <c r="AA127" i="26" s="1"/>
  <c r="Y139" i="33"/>
  <c r="Y142" i="33"/>
  <c r="Z137" i="27"/>
  <c r="Z144" i="27"/>
  <c r="AA142" i="25"/>
  <c r="AA139" i="25"/>
  <c r="Z137" i="28"/>
  <c r="Z144" i="28"/>
  <c r="Z142" i="35"/>
  <c r="Z139" i="35"/>
  <c r="AB109" i="28"/>
  <c r="AB111" i="28" s="1"/>
  <c r="AB125" i="28" s="1"/>
  <c r="AB127" i="28" s="1"/>
  <c r="AA111" i="28"/>
  <c r="AA125" i="28" s="1"/>
  <c r="AA127" i="28" s="1"/>
  <c r="Z137" i="29"/>
  <c r="Z144" i="29"/>
  <c r="Z144" i="30"/>
  <c r="Z137" i="30"/>
  <c r="Y139" i="30"/>
  <c r="Y142" i="30"/>
  <c r="AA137" i="35"/>
  <c r="AA144" i="35"/>
  <c r="AA144" i="34"/>
  <c r="AA137" i="34"/>
  <c r="Y139" i="29"/>
  <c r="Y142" i="29"/>
  <c r="Z137" i="26"/>
  <c r="Z144" i="26"/>
  <c r="AA137" i="31"/>
  <c r="AA144" i="31"/>
  <c r="Z142" i="32"/>
  <c r="Z139" i="32"/>
  <c r="AB109" i="27"/>
  <c r="AB111" i="27" s="1"/>
  <c r="AB125" i="27" s="1"/>
  <c r="AB127" i="27" s="1"/>
  <c r="AA111" i="27"/>
  <c r="AA125" i="27" s="1"/>
  <c r="AA127" i="27" s="1"/>
  <c r="AA137" i="36"/>
  <c r="AA144" i="36"/>
  <c r="Z139" i="31"/>
  <c r="Z142" i="31"/>
  <c r="Z142" i="34"/>
  <c r="Z139" i="34"/>
  <c r="Z144" i="33"/>
  <c r="Z137" i="33"/>
  <c r="Y142" i="26"/>
  <c r="Y139" i="26"/>
  <c r="AA137" i="32"/>
  <c r="AA144" i="32"/>
  <c r="Y139" i="27"/>
  <c r="Y142" i="27"/>
  <c r="AB109" i="33"/>
  <c r="AB111" i="33" s="1"/>
  <c r="AB125" i="33" s="1"/>
  <c r="AB127" i="33" s="1"/>
  <c r="AA111" i="33"/>
  <c r="AA125" i="33" s="1"/>
  <c r="AA127" i="33" s="1"/>
  <c r="AB137" i="32"/>
  <c r="AB144" i="32"/>
  <c r="AB144" i="36"/>
  <c r="AB137" i="36"/>
  <c r="Z139" i="36"/>
  <c r="Z142" i="36"/>
  <c r="Z144" i="20"/>
  <c r="Z137" i="20"/>
  <c r="Z137" i="23"/>
  <c r="Z144" i="23"/>
  <c r="Y139" i="23"/>
  <c r="Y142" i="23"/>
  <c r="Z137" i="24"/>
  <c r="Z144" i="24"/>
  <c r="AB109" i="24"/>
  <c r="AB111" i="24" s="1"/>
  <c r="AB125" i="24" s="1"/>
  <c r="AB127" i="24" s="1"/>
  <c r="AA111" i="24"/>
  <c r="AA125" i="24" s="1"/>
  <c r="AA127" i="24" s="1"/>
  <c r="AB109" i="20"/>
  <c r="AB111" i="20" s="1"/>
  <c r="AB125" i="20" s="1"/>
  <c r="AB127" i="20" s="1"/>
  <c r="AA111" i="20"/>
  <c r="AA125" i="20" s="1"/>
  <c r="AA127" i="20" s="1"/>
  <c r="AB109" i="23"/>
  <c r="AB111" i="23" s="1"/>
  <c r="AB125" i="23" s="1"/>
  <c r="AB127" i="23" s="1"/>
  <c r="AA111" i="23"/>
  <c r="AA125" i="23" s="1"/>
  <c r="AA127" i="23" s="1"/>
  <c r="AB142" i="19"/>
  <c r="AB139" i="19"/>
  <c r="Z144" i="22"/>
  <c r="Z137" i="22"/>
  <c r="AB109" i="22"/>
  <c r="AB111" i="22" s="1"/>
  <c r="AB125" i="22" s="1"/>
  <c r="AB127" i="22" s="1"/>
  <c r="AA111" i="22"/>
  <c r="AA125" i="22" s="1"/>
  <c r="AA127" i="22" s="1"/>
  <c r="Y142" i="22"/>
  <c r="Y139" i="22"/>
  <c r="Z137" i="21"/>
  <c r="Z144" i="21"/>
  <c r="Y142" i="24"/>
  <c r="Y139" i="24"/>
  <c r="AB109" i="21"/>
  <c r="AB111" i="21" s="1"/>
  <c r="AB125" i="21" s="1"/>
  <c r="AB127" i="21" s="1"/>
  <c r="AA111" i="21"/>
  <c r="AA125" i="21" s="1"/>
  <c r="AA127" i="21" s="1"/>
  <c r="Y139" i="21"/>
  <c r="Y142" i="21"/>
  <c r="Y139" i="20"/>
  <c r="Y142" i="20"/>
  <c r="AA139" i="19"/>
  <c r="AA142" i="19"/>
  <c r="AA137" i="18"/>
  <c r="AA144" i="18"/>
  <c r="AB144" i="18"/>
  <c r="AB137" i="18"/>
  <c r="Z142" i="18"/>
  <c r="Z139" i="18"/>
  <c r="AA137" i="17"/>
  <c r="AA144" i="17"/>
  <c r="AB144" i="17"/>
  <c r="AB137" i="17"/>
  <c r="Z139" i="17"/>
  <c r="Z142" i="17"/>
  <c r="AB142" i="16"/>
  <c r="AB139" i="16"/>
  <c r="AA142" i="16"/>
  <c r="AA139" i="16"/>
  <c r="AA137" i="15"/>
  <c r="AA144" i="15"/>
  <c r="AB144" i="15"/>
  <c r="AB137" i="15"/>
  <c r="Z139" i="15"/>
  <c r="Z142" i="15"/>
  <c r="AA137" i="37" l="1"/>
  <c r="AA144" i="37"/>
  <c r="AB144" i="37"/>
  <c r="AB137" i="37"/>
  <c r="Z139" i="37"/>
  <c r="Z142" i="37"/>
  <c r="AA144" i="26"/>
  <c r="AA137" i="26"/>
  <c r="AB142" i="35"/>
  <c r="AB139" i="35"/>
  <c r="AC139" i="35" s="1"/>
  <c r="AB144" i="26"/>
  <c r="AB137" i="26"/>
  <c r="AA142" i="34"/>
  <c r="AA139" i="34"/>
  <c r="AB142" i="34"/>
  <c r="AB139" i="34"/>
  <c r="AA137" i="30"/>
  <c r="AA144" i="30"/>
  <c r="AB137" i="30"/>
  <c r="AB144" i="30"/>
  <c r="AA137" i="33"/>
  <c r="AA144" i="33"/>
  <c r="AA137" i="29"/>
  <c r="AA144" i="29"/>
  <c r="AB139" i="36"/>
  <c r="AB142" i="36"/>
  <c r="AA142" i="31"/>
  <c r="AA139" i="31"/>
  <c r="Z142" i="29"/>
  <c r="Z139" i="29"/>
  <c r="Z142" i="33"/>
  <c r="Z139" i="33"/>
  <c r="AA144" i="27"/>
  <c r="AA137" i="27"/>
  <c r="Z142" i="30"/>
  <c r="Z139" i="30"/>
  <c r="AB137" i="33"/>
  <c r="AB144" i="33"/>
  <c r="AB144" i="27"/>
  <c r="AB137" i="27"/>
  <c r="Z142" i="28"/>
  <c r="Z139" i="28"/>
  <c r="AA137" i="28"/>
  <c r="AA144" i="28"/>
  <c r="AC139" i="25"/>
  <c r="AA142" i="32"/>
  <c r="AA139" i="32"/>
  <c r="AA139" i="35"/>
  <c r="AA142" i="35"/>
  <c r="AB137" i="28"/>
  <c r="AB144" i="28"/>
  <c r="Z139" i="27"/>
  <c r="Z142" i="27"/>
  <c r="AB137" i="29"/>
  <c r="AB144" i="29"/>
  <c r="AB139" i="31"/>
  <c r="AB142" i="31"/>
  <c r="AB142" i="32"/>
  <c r="AB139" i="32"/>
  <c r="AC139" i="32" s="1"/>
  <c r="AA139" i="36"/>
  <c r="AA142" i="36"/>
  <c r="Z142" i="26"/>
  <c r="Z139" i="26"/>
  <c r="AB144" i="24"/>
  <c r="AB137" i="24"/>
  <c r="AC139" i="19"/>
  <c r="Z139" i="21"/>
  <c r="Z142" i="21"/>
  <c r="AB137" i="23"/>
  <c r="AB144" i="23"/>
  <c r="AA137" i="23"/>
  <c r="AA144" i="23"/>
  <c r="AA137" i="22"/>
  <c r="AA144" i="22"/>
  <c r="AB137" i="20"/>
  <c r="AB144" i="20"/>
  <c r="Z142" i="24"/>
  <c r="Z139" i="24"/>
  <c r="AA144" i="21"/>
  <c r="AA137" i="21"/>
  <c r="AA137" i="20"/>
  <c r="AA144" i="20"/>
  <c r="AB137" i="21"/>
  <c r="AB144" i="21"/>
  <c r="AB144" i="22"/>
  <c r="AB137" i="22"/>
  <c r="Z139" i="23"/>
  <c r="Z142" i="23"/>
  <c r="Z142" i="22"/>
  <c r="Z139" i="22"/>
  <c r="AA137" i="24"/>
  <c r="AA144" i="24"/>
  <c r="Z139" i="20"/>
  <c r="Z142" i="20"/>
  <c r="AB139" i="18"/>
  <c r="AB142" i="18"/>
  <c r="AA139" i="18"/>
  <c r="AA142" i="18"/>
  <c r="AB139" i="17"/>
  <c r="AB142" i="17"/>
  <c r="AA139" i="17"/>
  <c r="AA142" i="17"/>
  <c r="AC139" i="16"/>
  <c r="AB142" i="15"/>
  <c r="AB139" i="15"/>
  <c r="AA142" i="15"/>
  <c r="AA139" i="15"/>
  <c r="AB142" i="37" l="1"/>
  <c r="AB139" i="37"/>
  <c r="AA139" i="37"/>
  <c r="AA142" i="37"/>
  <c r="AB139" i="29"/>
  <c r="AB142" i="29"/>
  <c r="AB142" i="33"/>
  <c r="AB139" i="33"/>
  <c r="AC139" i="33" s="1"/>
  <c r="AB142" i="26"/>
  <c r="AB139" i="26"/>
  <c r="AB142" i="30"/>
  <c r="AB139" i="30"/>
  <c r="AC139" i="30" s="1"/>
  <c r="AA139" i="28"/>
  <c r="AA142" i="28"/>
  <c r="AA139" i="33"/>
  <c r="AA142" i="33"/>
  <c r="AB142" i="28"/>
  <c r="AB139" i="28"/>
  <c r="AC139" i="28" s="1"/>
  <c r="AA139" i="27"/>
  <c r="AA142" i="27"/>
  <c r="AC139" i="36"/>
  <c r="AA139" i="30"/>
  <c r="AA142" i="30"/>
  <c r="AC139" i="31"/>
  <c r="AB139" i="27"/>
  <c r="AB142" i="27"/>
  <c r="AC139" i="34"/>
  <c r="AA139" i="26"/>
  <c r="AA142" i="26"/>
  <c r="AA139" i="29"/>
  <c r="AA142" i="29"/>
  <c r="AB139" i="22"/>
  <c r="AB142" i="22"/>
  <c r="AA142" i="24"/>
  <c r="AA139" i="24"/>
  <c r="AA139" i="23"/>
  <c r="AA142" i="23"/>
  <c r="AB142" i="23"/>
  <c r="AB139" i="23"/>
  <c r="AC139" i="23" s="1"/>
  <c r="AB142" i="21"/>
  <c r="AB139" i="21"/>
  <c r="AB142" i="20"/>
  <c r="AB139" i="20"/>
  <c r="AC139" i="20" s="1"/>
  <c r="AB142" i="24"/>
  <c r="AB139" i="24"/>
  <c r="AC139" i="24" s="1"/>
  <c r="AA142" i="20"/>
  <c r="AA139" i="20"/>
  <c r="AA139" i="22"/>
  <c r="AA142" i="22"/>
  <c r="AA139" i="21"/>
  <c r="AA142" i="21"/>
  <c r="AC139" i="18"/>
  <c r="AC139" i="17"/>
  <c r="AC139" i="15"/>
  <c r="AC139" i="37" l="1"/>
  <c r="AC139" i="26"/>
  <c r="AC139" i="27"/>
  <c r="AC139" i="29"/>
  <c r="AC139" i="21"/>
  <c r="AC139" i="22"/>
  <c r="F50" i="14" l="1"/>
  <c r="F34" i="14"/>
  <c r="E19" i="1"/>
  <c r="D79" i="3"/>
  <c r="D76" i="3"/>
  <c r="E76" i="3" s="1"/>
  <c r="F76" i="3" s="1"/>
  <c r="G76" i="3" s="1"/>
  <c r="H76" i="3" s="1"/>
  <c r="I76" i="3" s="1"/>
  <c r="J76" i="3" s="1"/>
  <c r="K76" i="3" s="1"/>
  <c r="L76" i="3" s="1"/>
  <c r="M76" i="3" s="1"/>
  <c r="N76" i="3" s="1"/>
  <c r="O76" i="3" s="1"/>
  <c r="P76" i="3" s="1"/>
  <c r="Q76" i="3" s="1"/>
  <c r="R76" i="3" s="1"/>
  <c r="S76" i="3" s="1"/>
  <c r="T76" i="3" s="1"/>
  <c r="U76" i="3" s="1"/>
  <c r="V76" i="3" s="1"/>
  <c r="D68" i="3"/>
  <c r="E68" i="3" s="1"/>
  <c r="F68" i="3" s="1"/>
  <c r="G68" i="3" s="1"/>
  <c r="H68" i="3" s="1"/>
  <c r="I68" i="3" s="1"/>
  <c r="J68" i="3" s="1"/>
  <c r="K68" i="3" s="1"/>
  <c r="L68" i="3" s="1"/>
  <c r="M68" i="3" s="1"/>
  <c r="N68" i="3" s="1"/>
  <c r="O68" i="3" s="1"/>
  <c r="P68" i="3" s="1"/>
  <c r="Q68" i="3" s="1"/>
  <c r="R68" i="3" s="1"/>
  <c r="S68" i="3" s="1"/>
  <c r="T68" i="3" s="1"/>
  <c r="U68" i="3" s="1"/>
  <c r="V68" i="3" s="1"/>
  <c r="D67" i="3"/>
  <c r="E67" i="3" s="1"/>
  <c r="F67" i="3" s="1"/>
  <c r="G67" i="3" s="1"/>
  <c r="H67" i="3" s="1"/>
  <c r="I67" i="3" s="1"/>
  <c r="J67" i="3" s="1"/>
  <c r="K67" i="3" s="1"/>
  <c r="L67" i="3" s="1"/>
  <c r="M67" i="3" s="1"/>
  <c r="N67" i="3" s="1"/>
  <c r="O67" i="3" s="1"/>
  <c r="P67" i="3" s="1"/>
  <c r="Q67" i="3" s="1"/>
  <c r="R67" i="3" s="1"/>
  <c r="S67" i="3" s="1"/>
  <c r="T67" i="3" s="1"/>
  <c r="U67" i="3" s="1"/>
  <c r="V67" i="3" s="1"/>
  <c r="D63" i="3"/>
  <c r="E63" i="3" s="1"/>
  <c r="F63" i="3" s="1"/>
  <c r="G63" i="3" s="1"/>
  <c r="H63" i="3" s="1"/>
  <c r="I63" i="3" s="1"/>
  <c r="J63" i="3" s="1"/>
  <c r="K63" i="3" s="1"/>
  <c r="L63" i="3" s="1"/>
  <c r="M63" i="3" s="1"/>
  <c r="N63" i="3" s="1"/>
  <c r="O63" i="3" s="1"/>
  <c r="P63" i="3" s="1"/>
  <c r="Q63" i="3" s="1"/>
  <c r="R63" i="3" s="1"/>
  <c r="S63" i="3" s="1"/>
  <c r="T63" i="3" s="1"/>
  <c r="U63" i="3" s="1"/>
  <c r="V63" i="3" s="1"/>
  <c r="D57" i="3"/>
  <c r="E57" i="3" s="1"/>
  <c r="F57" i="3" s="1"/>
  <c r="G57" i="3" s="1"/>
  <c r="H57" i="3" s="1"/>
  <c r="I57" i="3" s="1"/>
  <c r="J57" i="3" s="1"/>
  <c r="K57" i="3" s="1"/>
  <c r="L57" i="3" s="1"/>
  <c r="M57" i="3" s="1"/>
  <c r="N57" i="3" s="1"/>
  <c r="O57" i="3" s="1"/>
  <c r="P57" i="3" s="1"/>
  <c r="Q57" i="3" s="1"/>
  <c r="R57" i="3" s="1"/>
  <c r="S57" i="3" s="1"/>
  <c r="T57" i="3" s="1"/>
  <c r="U57" i="3" s="1"/>
  <c r="V57" i="3" s="1"/>
  <c r="E79" i="1"/>
  <c r="I79" i="1" s="1"/>
  <c r="F153" i="14"/>
  <c r="G153" i="14"/>
  <c r="H153" i="14"/>
  <c r="I153" i="14"/>
  <c r="J153" i="14"/>
  <c r="K153" i="14"/>
  <c r="L153" i="14"/>
  <c r="E79" i="14"/>
  <c r="E80" i="14"/>
  <c r="E80" i="1"/>
  <c r="E79" i="3" l="1"/>
  <c r="J135" i="14"/>
  <c r="K135" i="14" s="1"/>
  <c r="L135" i="14" s="1"/>
  <c r="M135" i="14" s="1"/>
  <c r="N135" i="14" s="1"/>
  <c r="O135" i="14" s="1"/>
  <c r="P135" i="14" s="1"/>
  <c r="Q135" i="14" s="1"/>
  <c r="R135" i="14" s="1"/>
  <c r="S135" i="14" s="1"/>
  <c r="T135" i="14" s="1"/>
  <c r="U135" i="14" s="1"/>
  <c r="V135" i="14" s="1"/>
  <c r="W135" i="14" s="1"/>
  <c r="X135" i="14" s="1"/>
  <c r="Y135" i="14" s="1"/>
  <c r="Z135" i="14" s="1"/>
  <c r="AA135" i="14" s="1"/>
  <c r="AB135" i="14" s="1"/>
  <c r="I135" i="14"/>
  <c r="J132" i="14"/>
  <c r="K132" i="14" s="1"/>
  <c r="L132" i="14" s="1"/>
  <c r="M132" i="14" s="1"/>
  <c r="N132" i="14" s="1"/>
  <c r="O132" i="14" s="1"/>
  <c r="P132" i="14" s="1"/>
  <c r="Q132" i="14" s="1"/>
  <c r="R132" i="14" s="1"/>
  <c r="S132" i="14" s="1"/>
  <c r="T132" i="14" s="1"/>
  <c r="U132" i="14" s="1"/>
  <c r="V132" i="14" s="1"/>
  <c r="W132" i="14" s="1"/>
  <c r="X132" i="14" s="1"/>
  <c r="Y132" i="14" s="1"/>
  <c r="Z132" i="14" s="1"/>
  <c r="AA132" i="14" s="1"/>
  <c r="AB132" i="14" s="1"/>
  <c r="I132" i="14"/>
  <c r="J123" i="14"/>
  <c r="K123" i="14" s="1"/>
  <c r="L123" i="14" s="1"/>
  <c r="M123" i="14" s="1"/>
  <c r="N123" i="14" s="1"/>
  <c r="O123" i="14" s="1"/>
  <c r="P123" i="14" s="1"/>
  <c r="Q123" i="14" s="1"/>
  <c r="R123" i="14" s="1"/>
  <c r="S123" i="14" s="1"/>
  <c r="T123" i="14" s="1"/>
  <c r="U123" i="14" s="1"/>
  <c r="V123" i="14" s="1"/>
  <c r="W123" i="14" s="1"/>
  <c r="X123" i="14" s="1"/>
  <c r="Y123" i="14" s="1"/>
  <c r="Z123" i="14" s="1"/>
  <c r="AA123" i="14" s="1"/>
  <c r="AB123" i="14" s="1"/>
  <c r="I123" i="14"/>
  <c r="C122" i="14"/>
  <c r="I122" i="14" s="1"/>
  <c r="J121" i="14"/>
  <c r="K121" i="14" s="1"/>
  <c r="L121" i="14" s="1"/>
  <c r="M121" i="14" s="1"/>
  <c r="N121" i="14" s="1"/>
  <c r="O121" i="14" s="1"/>
  <c r="P121" i="14" s="1"/>
  <c r="Q121" i="14" s="1"/>
  <c r="R121" i="14" s="1"/>
  <c r="S121" i="14" s="1"/>
  <c r="T121" i="14" s="1"/>
  <c r="U121" i="14" s="1"/>
  <c r="V121" i="14" s="1"/>
  <c r="W121" i="14" s="1"/>
  <c r="X121" i="14" s="1"/>
  <c r="Y121" i="14" s="1"/>
  <c r="Z121" i="14" s="1"/>
  <c r="AA121" i="14" s="1"/>
  <c r="AB121" i="14" s="1"/>
  <c r="I121" i="14"/>
  <c r="C120" i="14"/>
  <c r="I120" i="14" s="1"/>
  <c r="C119" i="14"/>
  <c r="J119" i="14" s="1"/>
  <c r="C117" i="14"/>
  <c r="J116" i="14"/>
  <c r="K116" i="14" s="1"/>
  <c r="L116" i="14" s="1"/>
  <c r="M116" i="14" s="1"/>
  <c r="N116" i="14" s="1"/>
  <c r="O116" i="14" s="1"/>
  <c r="P116" i="14" s="1"/>
  <c r="Q116" i="14" s="1"/>
  <c r="R116" i="14" s="1"/>
  <c r="S116" i="14" s="1"/>
  <c r="T116" i="14" s="1"/>
  <c r="U116" i="14" s="1"/>
  <c r="V116" i="14" s="1"/>
  <c r="W116" i="14" s="1"/>
  <c r="X116" i="14" s="1"/>
  <c r="Y116" i="14" s="1"/>
  <c r="Z116" i="14" s="1"/>
  <c r="AA116" i="14" s="1"/>
  <c r="AB116" i="14" s="1"/>
  <c r="I116" i="14"/>
  <c r="J115" i="14"/>
  <c r="K115" i="14" s="1"/>
  <c r="L115" i="14" s="1"/>
  <c r="M115" i="14" s="1"/>
  <c r="N115" i="14" s="1"/>
  <c r="O115" i="14" s="1"/>
  <c r="P115" i="14" s="1"/>
  <c r="Q115" i="14" s="1"/>
  <c r="R115" i="14" s="1"/>
  <c r="S115" i="14" s="1"/>
  <c r="T115" i="14" s="1"/>
  <c r="U115" i="14" s="1"/>
  <c r="V115" i="14" s="1"/>
  <c r="W115" i="14" s="1"/>
  <c r="X115" i="14" s="1"/>
  <c r="Y115" i="14" s="1"/>
  <c r="Z115" i="14" s="1"/>
  <c r="AA115" i="14" s="1"/>
  <c r="AB115" i="14" s="1"/>
  <c r="I115" i="14"/>
  <c r="J114" i="14"/>
  <c r="K114" i="14" s="1"/>
  <c r="L114" i="14" s="1"/>
  <c r="M114" i="14" s="1"/>
  <c r="N114" i="14" s="1"/>
  <c r="O114" i="14" s="1"/>
  <c r="P114" i="14" s="1"/>
  <c r="Q114" i="14" s="1"/>
  <c r="R114" i="14" s="1"/>
  <c r="S114" i="14" s="1"/>
  <c r="T114" i="14" s="1"/>
  <c r="U114" i="14" s="1"/>
  <c r="V114" i="14" s="1"/>
  <c r="W114" i="14" s="1"/>
  <c r="X114" i="14" s="1"/>
  <c r="Y114" i="14" s="1"/>
  <c r="Z114" i="14" s="1"/>
  <c r="AA114" i="14" s="1"/>
  <c r="AB114" i="14" s="1"/>
  <c r="I114" i="14"/>
  <c r="J113" i="14"/>
  <c r="I113" i="14"/>
  <c r="J110" i="14"/>
  <c r="K110" i="14" s="1"/>
  <c r="L110" i="14" s="1"/>
  <c r="M110" i="14" s="1"/>
  <c r="N110" i="14" s="1"/>
  <c r="O110" i="14" s="1"/>
  <c r="P110" i="14" s="1"/>
  <c r="Q110" i="14" s="1"/>
  <c r="R110" i="14" s="1"/>
  <c r="S110" i="14" s="1"/>
  <c r="T110" i="14" s="1"/>
  <c r="U110" i="14" s="1"/>
  <c r="V110" i="14" s="1"/>
  <c r="W110" i="14" s="1"/>
  <c r="X110" i="14" s="1"/>
  <c r="Y110" i="14" s="1"/>
  <c r="Z110" i="14" s="1"/>
  <c r="AA110" i="14" s="1"/>
  <c r="AB110" i="14" s="1"/>
  <c r="I110" i="14"/>
  <c r="J108" i="14"/>
  <c r="K108" i="14" s="1"/>
  <c r="L108" i="14" s="1"/>
  <c r="M108" i="14" s="1"/>
  <c r="N108" i="14" s="1"/>
  <c r="O108" i="14" s="1"/>
  <c r="P108" i="14" s="1"/>
  <c r="Q108" i="14" s="1"/>
  <c r="R108" i="14" s="1"/>
  <c r="S108" i="14" s="1"/>
  <c r="T108" i="14" s="1"/>
  <c r="U108" i="14" s="1"/>
  <c r="V108" i="14" s="1"/>
  <c r="W108" i="14" s="1"/>
  <c r="X108" i="14" s="1"/>
  <c r="Y108" i="14" s="1"/>
  <c r="Z108" i="14" s="1"/>
  <c r="AA108" i="14" s="1"/>
  <c r="AB108" i="14" s="1"/>
  <c r="I108" i="14"/>
  <c r="J107" i="14"/>
  <c r="K107" i="14" s="1"/>
  <c r="L107" i="14" s="1"/>
  <c r="M107" i="14" s="1"/>
  <c r="N107" i="14" s="1"/>
  <c r="O107" i="14" s="1"/>
  <c r="P107" i="14" s="1"/>
  <c r="Q107" i="14" s="1"/>
  <c r="R107" i="14" s="1"/>
  <c r="S107" i="14" s="1"/>
  <c r="T107" i="14" s="1"/>
  <c r="U107" i="14" s="1"/>
  <c r="V107" i="14" s="1"/>
  <c r="W107" i="14" s="1"/>
  <c r="X107" i="14" s="1"/>
  <c r="Y107" i="14" s="1"/>
  <c r="Z107" i="14" s="1"/>
  <c r="AA107" i="14" s="1"/>
  <c r="AB107" i="14" s="1"/>
  <c r="I107" i="14"/>
  <c r="J106" i="14"/>
  <c r="K106" i="14" s="1"/>
  <c r="L106" i="14" s="1"/>
  <c r="M106" i="14" s="1"/>
  <c r="N106" i="14" s="1"/>
  <c r="O106" i="14" s="1"/>
  <c r="P106" i="14" s="1"/>
  <c r="Q106" i="14" s="1"/>
  <c r="R106" i="14" s="1"/>
  <c r="S106" i="14" s="1"/>
  <c r="T106" i="14" s="1"/>
  <c r="U106" i="14" s="1"/>
  <c r="V106" i="14" s="1"/>
  <c r="W106" i="14" s="1"/>
  <c r="X106" i="14" s="1"/>
  <c r="Y106" i="14" s="1"/>
  <c r="Z106" i="14" s="1"/>
  <c r="AA106" i="14" s="1"/>
  <c r="AB106" i="14" s="1"/>
  <c r="I106" i="14"/>
  <c r="J105" i="14"/>
  <c r="K105" i="14" s="1"/>
  <c r="L105" i="14" s="1"/>
  <c r="I105" i="14"/>
  <c r="AB104" i="14"/>
  <c r="C103" i="14"/>
  <c r="J102" i="14"/>
  <c r="K102" i="14" s="1"/>
  <c r="L102" i="14" s="1"/>
  <c r="M102" i="14" s="1"/>
  <c r="N102" i="14" s="1"/>
  <c r="O102" i="14" s="1"/>
  <c r="P102" i="14" s="1"/>
  <c r="Q102" i="14" s="1"/>
  <c r="R102" i="14" s="1"/>
  <c r="S102" i="14" s="1"/>
  <c r="T102" i="14" s="1"/>
  <c r="U102" i="14" s="1"/>
  <c r="V102" i="14" s="1"/>
  <c r="W102" i="14" s="1"/>
  <c r="X102" i="14" s="1"/>
  <c r="Y102" i="14" s="1"/>
  <c r="Z102" i="14" s="1"/>
  <c r="AA102" i="14" s="1"/>
  <c r="AB102" i="14" s="1"/>
  <c r="I102" i="14"/>
  <c r="J101" i="14"/>
  <c r="K101" i="14" s="1"/>
  <c r="L101" i="14" s="1"/>
  <c r="M101" i="14" s="1"/>
  <c r="N101" i="14" s="1"/>
  <c r="O101" i="14" s="1"/>
  <c r="P101" i="14" s="1"/>
  <c r="Q101" i="14" s="1"/>
  <c r="R101" i="14" s="1"/>
  <c r="S101" i="14" s="1"/>
  <c r="T101" i="14" s="1"/>
  <c r="U101" i="14" s="1"/>
  <c r="V101" i="14" s="1"/>
  <c r="W101" i="14" s="1"/>
  <c r="X101" i="14" s="1"/>
  <c r="Y101" i="14" s="1"/>
  <c r="Z101" i="14" s="1"/>
  <c r="AA101" i="14" s="1"/>
  <c r="AB101" i="14" s="1"/>
  <c r="I101" i="14"/>
  <c r="J100" i="14"/>
  <c r="K100" i="14" s="1"/>
  <c r="L100" i="14" s="1"/>
  <c r="M100" i="14" s="1"/>
  <c r="N100" i="14" s="1"/>
  <c r="O100" i="14" s="1"/>
  <c r="P100" i="14" s="1"/>
  <c r="Q100" i="14" s="1"/>
  <c r="R100" i="14" s="1"/>
  <c r="S100" i="14" s="1"/>
  <c r="T100" i="14" s="1"/>
  <c r="U100" i="14" s="1"/>
  <c r="V100" i="14" s="1"/>
  <c r="W100" i="14" s="1"/>
  <c r="X100" i="14" s="1"/>
  <c r="Y100" i="14" s="1"/>
  <c r="Z100" i="14" s="1"/>
  <c r="AA100" i="14" s="1"/>
  <c r="AB100" i="14" s="1"/>
  <c r="I100" i="14"/>
  <c r="J99" i="14"/>
  <c r="K99" i="14" s="1"/>
  <c r="L99" i="14" s="1"/>
  <c r="M99" i="14" s="1"/>
  <c r="N99" i="14" s="1"/>
  <c r="O99" i="14" s="1"/>
  <c r="P99" i="14" s="1"/>
  <c r="Q99" i="14" s="1"/>
  <c r="R99" i="14" s="1"/>
  <c r="S99" i="14" s="1"/>
  <c r="T99" i="14" s="1"/>
  <c r="U99" i="14" s="1"/>
  <c r="V99" i="14" s="1"/>
  <c r="W99" i="14" s="1"/>
  <c r="X99" i="14" s="1"/>
  <c r="Y99" i="14" s="1"/>
  <c r="Z99" i="14" s="1"/>
  <c r="AA99" i="14" s="1"/>
  <c r="AB99" i="14" s="1"/>
  <c r="I99" i="14"/>
  <c r="J98" i="14"/>
  <c r="I98" i="14"/>
  <c r="J92" i="14"/>
  <c r="K92" i="14" s="1"/>
  <c r="L92" i="14" s="1"/>
  <c r="M92" i="14" s="1"/>
  <c r="N92" i="14" s="1"/>
  <c r="O92" i="14" s="1"/>
  <c r="P92" i="14" s="1"/>
  <c r="Q92" i="14" s="1"/>
  <c r="R92" i="14" s="1"/>
  <c r="S92" i="14" s="1"/>
  <c r="T92" i="14" s="1"/>
  <c r="U92" i="14" s="1"/>
  <c r="V92" i="14" s="1"/>
  <c r="W92" i="14" s="1"/>
  <c r="X92" i="14" s="1"/>
  <c r="Y92" i="14" s="1"/>
  <c r="Z92" i="14" s="1"/>
  <c r="AA92" i="14" s="1"/>
  <c r="AB92" i="14" s="1"/>
  <c r="I92" i="14"/>
  <c r="J91" i="14"/>
  <c r="K91" i="14" s="1"/>
  <c r="L91" i="14" s="1"/>
  <c r="M91" i="14" s="1"/>
  <c r="N91" i="14" s="1"/>
  <c r="O91" i="14" s="1"/>
  <c r="P91" i="14" s="1"/>
  <c r="Q91" i="14" s="1"/>
  <c r="R91" i="14" s="1"/>
  <c r="S91" i="14" s="1"/>
  <c r="T91" i="14" s="1"/>
  <c r="U91" i="14" s="1"/>
  <c r="V91" i="14" s="1"/>
  <c r="W91" i="14" s="1"/>
  <c r="X91" i="14" s="1"/>
  <c r="Y91" i="14" s="1"/>
  <c r="Z91" i="14" s="1"/>
  <c r="AA91" i="14" s="1"/>
  <c r="AB91" i="14" s="1"/>
  <c r="I91" i="14"/>
  <c r="D88" i="14"/>
  <c r="C82" i="14"/>
  <c r="C60" i="14" s="1"/>
  <c r="D89" i="14" s="1"/>
  <c r="E81" i="14"/>
  <c r="J81" i="14" s="1"/>
  <c r="K81" i="14" s="1"/>
  <c r="L81" i="14" s="1"/>
  <c r="M81" i="14" s="1"/>
  <c r="N81" i="14" s="1"/>
  <c r="O81" i="14" s="1"/>
  <c r="P81" i="14" s="1"/>
  <c r="Q81" i="14" s="1"/>
  <c r="R81" i="14" s="1"/>
  <c r="S81" i="14" s="1"/>
  <c r="T81" i="14" s="1"/>
  <c r="U81" i="14" s="1"/>
  <c r="V81" i="14" s="1"/>
  <c r="W81" i="14" s="1"/>
  <c r="X81" i="14" s="1"/>
  <c r="Y81" i="14" s="1"/>
  <c r="Z81" i="14" s="1"/>
  <c r="AA81" i="14" s="1"/>
  <c r="AB81" i="14" s="1"/>
  <c r="J80" i="14"/>
  <c r="K80" i="14" s="1"/>
  <c r="L80" i="14" s="1"/>
  <c r="M80" i="14" s="1"/>
  <c r="N80" i="14" s="1"/>
  <c r="O80" i="14" s="1"/>
  <c r="P80" i="14" s="1"/>
  <c r="Q80" i="14" s="1"/>
  <c r="R80" i="14" s="1"/>
  <c r="S80" i="14" s="1"/>
  <c r="T80" i="14" s="1"/>
  <c r="U80" i="14" s="1"/>
  <c r="V80" i="14" s="1"/>
  <c r="W80" i="14" s="1"/>
  <c r="X80" i="14" s="1"/>
  <c r="Y80" i="14" s="1"/>
  <c r="Z80" i="14" s="1"/>
  <c r="AA80" i="14" s="1"/>
  <c r="AB80" i="14" s="1"/>
  <c r="J79" i="14"/>
  <c r="E78" i="14"/>
  <c r="I78" i="14" s="1"/>
  <c r="G53" i="14"/>
  <c r="G52" i="14"/>
  <c r="G51" i="14"/>
  <c r="G49" i="14"/>
  <c r="G48" i="14"/>
  <c r="G47" i="14"/>
  <c r="G46" i="14"/>
  <c r="G45" i="14"/>
  <c r="G44" i="14"/>
  <c r="G43" i="14"/>
  <c r="E42" i="14"/>
  <c r="E50" i="14" s="1"/>
  <c r="G50" i="14" s="1"/>
  <c r="G40" i="14"/>
  <c r="G39" i="14"/>
  <c r="G38" i="14"/>
  <c r="G37" i="14"/>
  <c r="G36" i="14"/>
  <c r="G35" i="14"/>
  <c r="F54" i="14"/>
  <c r="E34" i="14"/>
  <c r="G33" i="14"/>
  <c r="G32" i="14"/>
  <c r="G31" i="14"/>
  <c r="G25" i="14"/>
  <c r="G24" i="14"/>
  <c r="G23" i="14"/>
  <c r="E22" i="14"/>
  <c r="G22" i="14" s="1"/>
  <c r="G21" i="14"/>
  <c r="H20" i="14"/>
  <c r="G18" i="14"/>
  <c r="L6" i="14"/>
  <c r="N6" i="14" s="1"/>
  <c r="C133" i="14" s="1"/>
  <c r="C122" i="1"/>
  <c r="J122" i="1" s="1"/>
  <c r="D55" i="3"/>
  <c r="E55" i="3" s="1"/>
  <c r="F55" i="3" s="1"/>
  <c r="G55" i="3" s="1"/>
  <c r="H55" i="3" s="1"/>
  <c r="I55" i="3" s="1"/>
  <c r="J55" i="3" s="1"/>
  <c r="K55" i="3" s="1"/>
  <c r="L55" i="3" s="1"/>
  <c r="M55" i="3" s="1"/>
  <c r="N55" i="3" s="1"/>
  <c r="O55" i="3" s="1"/>
  <c r="P55" i="3" s="1"/>
  <c r="Q55" i="3" s="1"/>
  <c r="R55" i="3" s="1"/>
  <c r="S55" i="3" s="1"/>
  <c r="T55" i="3" s="1"/>
  <c r="U55" i="3" s="1"/>
  <c r="V55" i="3" s="1"/>
  <c r="D54" i="3"/>
  <c r="E54" i="3" s="1"/>
  <c r="F54" i="3" s="1"/>
  <c r="G54" i="3" s="1"/>
  <c r="H54" i="3" s="1"/>
  <c r="I54" i="3" s="1"/>
  <c r="J54" i="3" s="1"/>
  <c r="K54" i="3" s="1"/>
  <c r="L54" i="3" s="1"/>
  <c r="M54" i="3" s="1"/>
  <c r="N54" i="3" s="1"/>
  <c r="O54" i="3" s="1"/>
  <c r="P54" i="3" s="1"/>
  <c r="Q54" i="3" s="1"/>
  <c r="R54" i="3" s="1"/>
  <c r="S54" i="3" s="1"/>
  <c r="T54" i="3" s="1"/>
  <c r="U54" i="3" s="1"/>
  <c r="V54" i="3" s="1"/>
  <c r="D53" i="3"/>
  <c r="D75" i="3"/>
  <c r="E75" i="3" s="1"/>
  <c r="F75" i="3" s="1"/>
  <c r="G75" i="3" s="1"/>
  <c r="H75" i="3" s="1"/>
  <c r="I75" i="3" s="1"/>
  <c r="J75" i="3" s="1"/>
  <c r="K75" i="3" s="1"/>
  <c r="L75" i="3" s="1"/>
  <c r="M75" i="3" s="1"/>
  <c r="N75" i="3" s="1"/>
  <c r="O75" i="3" s="1"/>
  <c r="P75" i="3" s="1"/>
  <c r="Q75" i="3" s="1"/>
  <c r="R75" i="3" s="1"/>
  <c r="S75" i="3" s="1"/>
  <c r="T75" i="3" s="1"/>
  <c r="U75" i="3" s="1"/>
  <c r="V75" i="3" s="1"/>
  <c r="D66" i="3"/>
  <c r="E66" i="3"/>
  <c r="F66" i="3" s="1"/>
  <c r="G66" i="3" s="1"/>
  <c r="H66" i="3" s="1"/>
  <c r="I66" i="3" s="1"/>
  <c r="J66" i="3" s="1"/>
  <c r="K66" i="3" s="1"/>
  <c r="L66" i="3" s="1"/>
  <c r="M66" i="3" s="1"/>
  <c r="N66" i="3" s="1"/>
  <c r="O66" i="3" s="1"/>
  <c r="P66" i="3" s="1"/>
  <c r="Q66" i="3" s="1"/>
  <c r="R66" i="3" s="1"/>
  <c r="S66" i="3" s="1"/>
  <c r="T66" i="3" s="1"/>
  <c r="U66" i="3" s="1"/>
  <c r="V66" i="3" s="1"/>
  <c r="D64" i="3"/>
  <c r="E64" i="3" s="1"/>
  <c r="F64" i="3" s="1"/>
  <c r="G64" i="3" s="1"/>
  <c r="H64" i="3" s="1"/>
  <c r="I64" i="3" s="1"/>
  <c r="J64" i="3" s="1"/>
  <c r="K64" i="3" s="1"/>
  <c r="L64" i="3" s="1"/>
  <c r="M64" i="3" s="1"/>
  <c r="N64" i="3" s="1"/>
  <c r="O64" i="3" s="1"/>
  <c r="P64" i="3" s="1"/>
  <c r="Q64" i="3" s="1"/>
  <c r="R64" i="3" s="1"/>
  <c r="S64" i="3" s="1"/>
  <c r="T64" i="3" s="1"/>
  <c r="U64" i="3" s="1"/>
  <c r="V64" i="3" s="1"/>
  <c r="D61" i="3"/>
  <c r="E61" i="3" s="1"/>
  <c r="F61" i="3" s="1"/>
  <c r="G61" i="3" s="1"/>
  <c r="H61" i="3" s="1"/>
  <c r="I61" i="3" s="1"/>
  <c r="J61" i="3" s="1"/>
  <c r="K61" i="3" s="1"/>
  <c r="L61" i="3" s="1"/>
  <c r="M61" i="3" s="1"/>
  <c r="N61" i="3" s="1"/>
  <c r="O61" i="3" s="1"/>
  <c r="P61" i="3" s="1"/>
  <c r="Q61" i="3" s="1"/>
  <c r="R61" i="3" s="1"/>
  <c r="S61" i="3" s="1"/>
  <c r="T61" i="3" s="1"/>
  <c r="U61" i="3" s="1"/>
  <c r="V61" i="3" s="1"/>
  <c r="D60" i="3"/>
  <c r="E60" i="3" s="1"/>
  <c r="F60" i="3" s="1"/>
  <c r="G60" i="3" s="1"/>
  <c r="H60" i="3" s="1"/>
  <c r="I60" i="3" s="1"/>
  <c r="J60" i="3" s="1"/>
  <c r="K60" i="3" s="1"/>
  <c r="L60" i="3" s="1"/>
  <c r="M60" i="3" s="1"/>
  <c r="N60" i="3" s="1"/>
  <c r="O60" i="3" s="1"/>
  <c r="P60" i="3" s="1"/>
  <c r="Q60" i="3" s="1"/>
  <c r="R60" i="3" s="1"/>
  <c r="S60" i="3" s="1"/>
  <c r="T60" i="3" s="1"/>
  <c r="U60" i="3" s="1"/>
  <c r="V60" i="3" s="1"/>
  <c r="D59" i="3"/>
  <c r="E59" i="3" s="1"/>
  <c r="F59" i="3" s="1"/>
  <c r="G59" i="3" s="1"/>
  <c r="H59" i="3" s="1"/>
  <c r="I59" i="3" s="1"/>
  <c r="J59" i="3" s="1"/>
  <c r="K59" i="3" s="1"/>
  <c r="L59" i="3" s="1"/>
  <c r="M59" i="3" s="1"/>
  <c r="N59" i="3" s="1"/>
  <c r="O59" i="3" s="1"/>
  <c r="P59" i="3" s="1"/>
  <c r="Q59" i="3" s="1"/>
  <c r="R59" i="3" s="1"/>
  <c r="S59" i="3" s="1"/>
  <c r="T59" i="3" s="1"/>
  <c r="U59" i="3" s="1"/>
  <c r="V59" i="3" s="1"/>
  <c r="D58" i="3"/>
  <c r="E58" i="3" s="1"/>
  <c r="F58" i="3" s="1"/>
  <c r="G58" i="3" s="1"/>
  <c r="H58" i="3" s="1"/>
  <c r="I58" i="3" s="1"/>
  <c r="J58" i="3" s="1"/>
  <c r="K58" i="3" s="1"/>
  <c r="L58" i="3" s="1"/>
  <c r="M58" i="3" s="1"/>
  <c r="N58" i="3" s="1"/>
  <c r="O58" i="3" s="1"/>
  <c r="P58" i="3" s="1"/>
  <c r="Q58" i="3" s="1"/>
  <c r="R58" i="3" s="1"/>
  <c r="S58" i="3" s="1"/>
  <c r="T58" i="3" s="1"/>
  <c r="U58" i="3" s="1"/>
  <c r="V58" i="3" s="1"/>
  <c r="J123" i="1"/>
  <c r="G40" i="1"/>
  <c r="G39" i="1"/>
  <c r="G38" i="1"/>
  <c r="G36" i="1"/>
  <c r="L6" i="1"/>
  <c r="N6" i="1" s="1"/>
  <c r="C133" i="1" s="1"/>
  <c r="I133" i="1" s="1"/>
  <c r="I108" i="1"/>
  <c r="J108" i="1"/>
  <c r="K108" i="1" s="1"/>
  <c r="L108" i="1" s="1"/>
  <c r="M108" i="1" s="1"/>
  <c r="N108" i="1" s="1"/>
  <c r="O108" i="1" s="1"/>
  <c r="P108" i="1" s="1"/>
  <c r="Q108" i="1" s="1"/>
  <c r="R108" i="1" s="1"/>
  <c r="S108" i="1" s="1"/>
  <c r="T108" i="1" s="1"/>
  <c r="U108" i="1" s="1"/>
  <c r="V108" i="1" s="1"/>
  <c r="W108" i="1" s="1"/>
  <c r="X108" i="1" s="1"/>
  <c r="Y108" i="1" s="1"/>
  <c r="Z108" i="1" s="1"/>
  <c r="AA108" i="1" s="1"/>
  <c r="AB108" i="1" s="1"/>
  <c r="I99" i="1"/>
  <c r="J99" i="1"/>
  <c r="K99" i="1" s="1"/>
  <c r="L99" i="1" s="1"/>
  <c r="M99" i="1" s="1"/>
  <c r="N99" i="1" s="1"/>
  <c r="O99" i="1" s="1"/>
  <c r="P99" i="1" s="1"/>
  <c r="Q99" i="1" s="1"/>
  <c r="R99" i="1" s="1"/>
  <c r="S99" i="1" s="1"/>
  <c r="T99" i="1" s="1"/>
  <c r="U99" i="1" s="1"/>
  <c r="V99" i="1" s="1"/>
  <c r="W99" i="1" s="1"/>
  <c r="X99" i="1" s="1"/>
  <c r="Y99" i="1" s="1"/>
  <c r="Z99" i="1" s="1"/>
  <c r="AA99" i="1" s="1"/>
  <c r="AB99" i="1" s="1"/>
  <c r="C82" i="1"/>
  <c r="C60" i="1" s="1"/>
  <c r="G21" i="1"/>
  <c r="G23" i="1"/>
  <c r="G24" i="1"/>
  <c r="J107" i="1"/>
  <c r="K107" i="1" s="1"/>
  <c r="L107" i="1" s="1"/>
  <c r="M107" i="1" s="1"/>
  <c r="N107" i="1" s="1"/>
  <c r="O107" i="1" s="1"/>
  <c r="P107" i="1" s="1"/>
  <c r="Q107" i="1" s="1"/>
  <c r="R107" i="1" s="1"/>
  <c r="S107" i="1" s="1"/>
  <c r="T107" i="1" s="1"/>
  <c r="U107" i="1" s="1"/>
  <c r="V107" i="1" s="1"/>
  <c r="W107" i="1" s="1"/>
  <c r="X107" i="1" s="1"/>
  <c r="Y107" i="1" s="1"/>
  <c r="Z107" i="1" s="1"/>
  <c r="AA107" i="1" s="1"/>
  <c r="AB107" i="1" s="1"/>
  <c r="C73" i="3"/>
  <c r="C80" i="3" s="1"/>
  <c r="I107" i="1"/>
  <c r="E22" i="1"/>
  <c r="G22" i="1" s="1"/>
  <c r="E53" i="3" l="1"/>
  <c r="F53" i="3" s="1"/>
  <c r="G53" i="3" s="1"/>
  <c r="H53" i="3" s="1"/>
  <c r="I53" i="3" s="1"/>
  <c r="J53" i="3" s="1"/>
  <c r="K53" i="3" s="1"/>
  <c r="L53" i="3" s="1"/>
  <c r="M53" i="3" s="1"/>
  <c r="N53" i="3" s="1"/>
  <c r="O53" i="3" s="1"/>
  <c r="P53" i="3" s="1"/>
  <c r="Q53" i="3" s="1"/>
  <c r="R53" i="3" s="1"/>
  <c r="S53" i="3" s="1"/>
  <c r="T53" i="3" s="1"/>
  <c r="U53" i="3" s="1"/>
  <c r="V53" i="3" s="1"/>
  <c r="J122" i="14"/>
  <c r="K122" i="14" s="1"/>
  <c r="L122" i="14" s="1"/>
  <c r="M122" i="14" s="1"/>
  <c r="N122" i="14" s="1"/>
  <c r="O122" i="14" s="1"/>
  <c r="P122" i="14" s="1"/>
  <c r="Q122" i="14" s="1"/>
  <c r="R122" i="14" s="1"/>
  <c r="S122" i="14" s="1"/>
  <c r="T122" i="14" s="1"/>
  <c r="U122" i="14" s="1"/>
  <c r="V122" i="14" s="1"/>
  <c r="W122" i="14" s="1"/>
  <c r="X122" i="14" s="1"/>
  <c r="Y122" i="14" s="1"/>
  <c r="Z122" i="14" s="1"/>
  <c r="AA122" i="14" s="1"/>
  <c r="AB122" i="14" s="1"/>
  <c r="C124" i="14"/>
  <c r="I117" i="14"/>
  <c r="J103" i="14"/>
  <c r="I103" i="14"/>
  <c r="K98" i="14"/>
  <c r="K103" i="14" s="1"/>
  <c r="J78" i="14"/>
  <c r="K78" i="14" s="1"/>
  <c r="L78" i="14" s="1"/>
  <c r="M78" i="14" s="1"/>
  <c r="J88" i="14"/>
  <c r="K88" i="14" s="1"/>
  <c r="L88" i="14" s="1"/>
  <c r="M88" i="14" s="1"/>
  <c r="N88" i="14" s="1"/>
  <c r="O88" i="14" s="1"/>
  <c r="P88" i="14" s="1"/>
  <c r="Q88" i="14" s="1"/>
  <c r="R88" i="14" s="1"/>
  <c r="S88" i="14" s="1"/>
  <c r="T88" i="14" s="1"/>
  <c r="U88" i="14" s="1"/>
  <c r="V88" i="14" s="1"/>
  <c r="W88" i="14" s="1"/>
  <c r="X88" i="14" s="1"/>
  <c r="Y88" i="14" s="1"/>
  <c r="Z88" i="14" s="1"/>
  <c r="AA88" i="14" s="1"/>
  <c r="AB88" i="14" s="1"/>
  <c r="I119" i="14"/>
  <c r="K119" i="14" s="1"/>
  <c r="F79" i="3"/>
  <c r="G34" i="14"/>
  <c r="I80" i="14"/>
  <c r="J89" i="14"/>
  <c r="K89" i="14" s="1"/>
  <c r="L89" i="14" s="1"/>
  <c r="M89" i="14" s="1"/>
  <c r="N89" i="14" s="1"/>
  <c r="O89" i="14" s="1"/>
  <c r="P89" i="14" s="1"/>
  <c r="Q89" i="14" s="1"/>
  <c r="R89" i="14" s="1"/>
  <c r="S89" i="14" s="1"/>
  <c r="T89" i="14" s="1"/>
  <c r="U89" i="14" s="1"/>
  <c r="V89" i="14" s="1"/>
  <c r="W89" i="14" s="1"/>
  <c r="X89" i="14" s="1"/>
  <c r="Y89" i="14" s="1"/>
  <c r="Z89" i="14" s="1"/>
  <c r="AA89" i="14" s="1"/>
  <c r="AB89" i="14" s="1"/>
  <c r="I89" i="14"/>
  <c r="I79" i="14"/>
  <c r="M105" i="14"/>
  <c r="E82" i="14"/>
  <c r="D87" i="14" s="1"/>
  <c r="D90" i="14" s="1"/>
  <c r="J133" i="14"/>
  <c r="K133" i="14" s="1"/>
  <c r="L133" i="14" s="1"/>
  <c r="M133" i="14" s="1"/>
  <c r="N133" i="14" s="1"/>
  <c r="O133" i="14" s="1"/>
  <c r="P133" i="14" s="1"/>
  <c r="Q133" i="14" s="1"/>
  <c r="R133" i="14" s="1"/>
  <c r="S133" i="14" s="1"/>
  <c r="T133" i="14" s="1"/>
  <c r="U133" i="14" s="1"/>
  <c r="V133" i="14" s="1"/>
  <c r="W133" i="14" s="1"/>
  <c r="X133" i="14" s="1"/>
  <c r="Y133" i="14" s="1"/>
  <c r="Z133" i="14" s="1"/>
  <c r="AA133" i="14" s="1"/>
  <c r="AB133" i="14" s="1"/>
  <c r="I133" i="14"/>
  <c r="K79" i="14"/>
  <c r="L79" i="14" s="1"/>
  <c r="M79" i="14" s="1"/>
  <c r="N79" i="14" s="1"/>
  <c r="O79" i="14" s="1"/>
  <c r="P79" i="14" s="1"/>
  <c r="Q79" i="14" s="1"/>
  <c r="R79" i="14" s="1"/>
  <c r="S79" i="14" s="1"/>
  <c r="T79" i="14" s="1"/>
  <c r="U79" i="14" s="1"/>
  <c r="V79" i="14" s="1"/>
  <c r="W79" i="14" s="1"/>
  <c r="X79" i="14" s="1"/>
  <c r="Y79" i="14" s="1"/>
  <c r="Z79" i="14" s="1"/>
  <c r="AA79" i="14" s="1"/>
  <c r="AB79" i="14" s="1"/>
  <c r="J120" i="14"/>
  <c r="I81" i="14"/>
  <c r="I88" i="14"/>
  <c r="E54" i="14"/>
  <c r="J117" i="14"/>
  <c r="K113" i="14"/>
  <c r="G42" i="14"/>
  <c r="E42" i="1"/>
  <c r="D46" i="3"/>
  <c r="E46" i="3" s="1"/>
  <c r="F46" i="3" s="1"/>
  <c r="G46" i="3" s="1"/>
  <c r="H46" i="3" s="1"/>
  <c r="I46" i="3" s="1"/>
  <c r="J46" i="3" s="1"/>
  <c r="K46" i="3" s="1"/>
  <c r="L46" i="3" s="1"/>
  <c r="M46" i="3" s="1"/>
  <c r="N46" i="3" s="1"/>
  <c r="O46" i="3" s="1"/>
  <c r="P46" i="3" s="1"/>
  <c r="Q46" i="3" s="1"/>
  <c r="R46" i="3" s="1"/>
  <c r="S46" i="3" s="1"/>
  <c r="T46" i="3" s="1"/>
  <c r="U46" i="3" s="1"/>
  <c r="V46" i="3" s="1"/>
  <c r="D45" i="3"/>
  <c r="E45" i="3" s="1"/>
  <c r="F45" i="3" s="1"/>
  <c r="G45" i="3" s="1"/>
  <c r="H45" i="3" s="1"/>
  <c r="I45" i="3" s="1"/>
  <c r="J45" i="3" s="1"/>
  <c r="K45" i="3" s="1"/>
  <c r="L45" i="3" s="1"/>
  <c r="M45" i="3" s="1"/>
  <c r="N45" i="3" s="1"/>
  <c r="O45" i="3" s="1"/>
  <c r="P45" i="3" s="1"/>
  <c r="Q45" i="3" s="1"/>
  <c r="R45" i="3" s="1"/>
  <c r="S45" i="3" s="1"/>
  <c r="T45" i="3" s="1"/>
  <c r="U45" i="3" s="1"/>
  <c r="V45" i="3" s="1"/>
  <c r="D43" i="3"/>
  <c r="E43" i="3" s="1"/>
  <c r="F43" i="3" s="1"/>
  <c r="G43" i="3" s="1"/>
  <c r="H43" i="3" s="1"/>
  <c r="I43" i="3" s="1"/>
  <c r="J43" i="3" s="1"/>
  <c r="K43" i="3" s="1"/>
  <c r="L43" i="3" s="1"/>
  <c r="M43" i="3" s="1"/>
  <c r="N43" i="3" s="1"/>
  <c r="O43" i="3" s="1"/>
  <c r="P43" i="3" s="1"/>
  <c r="Q43" i="3" s="1"/>
  <c r="R43" i="3" s="1"/>
  <c r="S43" i="3" s="1"/>
  <c r="T43" i="3" s="1"/>
  <c r="U43" i="3" s="1"/>
  <c r="V43" i="3" s="1"/>
  <c r="D74" i="3"/>
  <c r="E74" i="3" s="1"/>
  <c r="F74" i="3" s="1"/>
  <c r="G74" i="3" s="1"/>
  <c r="H74" i="3" s="1"/>
  <c r="I74" i="3" s="1"/>
  <c r="J74" i="3" s="1"/>
  <c r="K74" i="3" s="1"/>
  <c r="L74" i="3" s="1"/>
  <c r="M74" i="3" s="1"/>
  <c r="N74" i="3" s="1"/>
  <c r="O74" i="3" s="1"/>
  <c r="P74" i="3" s="1"/>
  <c r="Q74" i="3" s="1"/>
  <c r="R74" i="3" s="1"/>
  <c r="S74" i="3" s="1"/>
  <c r="T74" i="3" s="1"/>
  <c r="U74" i="3" s="1"/>
  <c r="V74" i="3" s="1"/>
  <c r="J82" i="14" l="1"/>
  <c r="J87" i="14" s="1"/>
  <c r="G54" i="14"/>
  <c r="E94" i="3" s="1"/>
  <c r="L98" i="14"/>
  <c r="I124" i="14"/>
  <c r="I82" i="14"/>
  <c r="I87" i="14" s="1"/>
  <c r="G79" i="3"/>
  <c r="K82" i="14"/>
  <c r="K87" i="14" s="1"/>
  <c r="K94" i="14" s="1"/>
  <c r="L82" i="14"/>
  <c r="L87" i="14" s="1"/>
  <c r="L94" i="14" s="1"/>
  <c r="I90" i="14"/>
  <c r="M82" i="14"/>
  <c r="M87" i="14" s="1"/>
  <c r="N78" i="14"/>
  <c r="K120" i="14"/>
  <c r="L120" i="14" s="1"/>
  <c r="L124" i="14" s="1"/>
  <c r="J124" i="14"/>
  <c r="L103" i="14"/>
  <c r="M98" i="14"/>
  <c r="L113" i="14"/>
  <c r="K117" i="14"/>
  <c r="J94" i="14"/>
  <c r="N105" i="14"/>
  <c r="G11" i="14"/>
  <c r="E19" i="14" s="1"/>
  <c r="G12" i="14"/>
  <c r="E20" i="14" s="1"/>
  <c r="D89" i="1"/>
  <c r="I89" i="1" s="1"/>
  <c r="E81" i="1"/>
  <c r="J121" i="1"/>
  <c r="K121" i="1" s="1"/>
  <c r="C119" i="1"/>
  <c r="J119" i="1" s="1"/>
  <c r="C120" i="1"/>
  <c r="I120" i="1" s="1"/>
  <c r="K124" i="14" l="1"/>
  <c r="H79" i="3"/>
  <c r="I94" i="14"/>
  <c r="F20" i="14"/>
  <c r="G20" i="14" s="1"/>
  <c r="F6" i="14" s="1"/>
  <c r="N82" i="14"/>
  <c r="N87" i="14" s="1"/>
  <c r="O78" i="14"/>
  <c r="M94" i="14"/>
  <c r="E26" i="14"/>
  <c r="E55" i="14" s="1"/>
  <c r="F19" i="14"/>
  <c r="O105" i="14"/>
  <c r="N98" i="14"/>
  <c r="M103" i="14"/>
  <c r="D94" i="14"/>
  <c r="C136" i="14" s="1"/>
  <c r="L117" i="14"/>
  <c r="M113" i="14"/>
  <c r="M120" i="14"/>
  <c r="J89" i="1"/>
  <c r="I81" i="1"/>
  <c r="J81" i="1"/>
  <c r="J120" i="1"/>
  <c r="K120" i="1" s="1"/>
  <c r="L120" i="1" s="1"/>
  <c r="M120" i="1" s="1"/>
  <c r="N120" i="1" s="1"/>
  <c r="O120" i="1" s="1"/>
  <c r="P120" i="1" s="1"/>
  <c r="Q120" i="1" s="1"/>
  <c r="R120" i="1" s="1"/>
  <c r="S120" i="1" s="1"/>
  <c r="T120" i="1" s="1"/>
  <c r="U120" i="1" s="1"/>
  <c r="V120" i="1" s="1"/>
  <c r="W120" i="1" s="1"/>
  <c r="X120" i="1" s="1"/>
  <c r="Y120" i="1" s="1"/>
  <c r="Z120" i="1" s="1"/>
  <c r="AA120" i="1" s="1"/>
  <c r="AB120" i="1" s="1"/>
  <c r="I119" i="1"/>
  <c r="K119" i="1" s="1"/>
  <c r="I55" i="12"/>
  <c r="J5" i="12"/>
  <c r="M5" i="12" s="1"/>
  <c r="M55" i="12" s="1"/>
  <c r="D7" i="3"/>
  <c r="J79" i="1"/>
  <c r="E78" i="1"/>
  <c r="I121" i="1"/>
  <c r="E34" i="1"/>
  <c r="J135" i="1"/>
  <c r="K135" i="1" s="1"/>
  <c r="L135" i="1" s="1"/>
  <c r="M135" i="1" s="1"/>
  <c r="N135" i="1" s="1"/>
  <c r="O135" i="1" s="1"/>
  <c r="P135" i="1" s="1"/>
  <c r="Q135" i="1" s="1"/>
  <c r="R135" i="1" s="1"/>
  <c r="S135" i="1" s="1"/>
  <c r="T135" i="1" s="1"/>
  <c r="U135" i="1" s="1"/>
  <c r="V135" i="1" s="1"/>
  <c r="W135" i="1" s="1"/>
  <c r="X135" i="1" s="1"/>
  <c r="Y135" i="1" s="1"/>
  <c r="Z135" i="1" s="1"/>
  <c r="AA135" i="1" s="1"/>
  <c r="AB135" i="1" s="1"/>
  <c r="J132" i="1"/>
  <c r="I122" i="1"/>
  <c r="I135" i="1"/>
  <c r="I132" i="1"/>
  <c r="J114" i="1"/>
  <c r="J115" i="1"/>
  <c r="J116" i="1"/>
  <c r="J113" i="1"/>
  <c r="J106" i="1"/>
  <c r="J110" i="1"/>
  <c r="J105" i="1"/>
  <c r="J100" i="1"/>
  <c r="J101" i="1"/>
  <c r="J102" i="1"/>
  <c r="J98" i="1"/>
  <c r="J92" i="1"/>
  <c r="J91" i="1"/>
  <c r="I123" i="1"/>
  <c r="I114" i="1"/>
  <c r="I115" i="1"/>
  <c r="I116" i="1"/>
  <c r="I113" i="1"/>
  <c r="I106" i="1"/>
  <c r="I110" i="1"/>
  <c r="I105" i="1"/>
  <c r="I100" i="1"/>
  <c r="I101" i="1"/>
  <c r="I102" i="1"/>
  <c r="I98" i="1"/>
  <c r="I92" i="1"/>
  <c r="I91" i="1"/>
  <c r="L5" i="12" l="1"/>
  <c r="I79" i="3"/>
  <c r="F26" i="14"/>
  <c r="F55" i="14" s="1"/>
  <c r="H6" i="14"/>
  <c r="C134" i="14"/>
  <c r="M124" i="14"/>
  <c r="N120" i="14"/>
  <c r="O98" i="14"/>
  <c r="N103" i="14"/>
  <c r="O82" i="14"/>
  <c r="O87" i="14" s="1"/>
  <c r="P78" i="14"/>
  <c r="N94" i="14"/>
  <c r="P105" i="14"/>
  <c r="M117" i="14"/>
  <c r="N113" i="14"/>
  <c r="G19" i="14"/>
  <c r="G26" i="14" s="1"/>
  <c r="C109" i="14"/>
  <c r="I80" i="1"/>
  <c r="J80" i="1"/>
  <c r="I78" i="1"/>
  <c r="J78" i="1"/>
  <c r="K132" i="1"/>
  <c r="E82" i="1"/>
  <c r="H20" i="1"/>
  <c r="G55" i="14" l="1"/>
  <c r="E90" i="3"/>
  <c r="J79" i="3"/>
  <c r="J134" i="14"/>
  <c r="I134" i="14"/>
  <c r="Q78" i="14"/>
  <c r="P82" i="14"/>
  <c r="P87" i="14" s="1"/>
  <c r="C111" i="14"/>
  <c r="C125" i="14" s="1"/>
  <c r="C127" i="14" s="1"/>
  <c r="J109" i="14"/>
  <c r="I109" i="14"/>
  <c r="I111" i="14" s="1"/>
  <c r="I125" i="14" s="1"/>
  <c r="I127" i="14" s="1"/>
  <c r="O94" i="14"/>
  <c r="Q105" i="14"/>
  <c r="J136" i="14"/>
  <c r="K136" i="14" s="1"/>
  <c r="L136" i="14" s="1"/>
  <c r="M136" i="14" s="1"/>
  <c r="N136" i="14" s="1"/>
  <c r="O136" i="14" s="1"/>
  <c r="P136" i="14" s="1"/>
  <c r="Q136" i="14" s="1"/>
  <c r="R136" i="14" s="1"/>
  <c r="S136" i="14" s="1"/>
  <c r="T136" i="14" s="1"/>
  <c r="U136" i="14" s="1"/>
  <c r="V136" i="14" s="1"/>
  <c r="W136" i="14" s="1"/>
  <c r="X136" i="14" s="1"/>
  <c r="Y136" i="14" s="1"/>
  <c r="Z136" i="14" s="1"/>
  <c r="AA136" i="14" s="1"/>
  <c r="AB136" i="14" s="1"/>
  <c r="I136" i="14"/>
  <c r="N117" i="14"/>
  <c r="O113" i="14"/>
  <c r="P98" i="14"/>
  <c r="O103" i="14"/>
  <c r="O120" i="14"/>
  <c r="N124" i="14"/>
  <c r="L132" i="1"/>
  <c r="D87" i="1"/>
  <c r="C137" i="14" l="1"/>
  <c r="I142" i="14" s="1"/>
  <c r="E16" i="3" s="1"/>
  <c r="K79" i="3"/>
  <c r="P134" i="14"/>
  <c r="I144" i="14"/>
  <c r="K134" i="14"/>
  <c r="L134" i="14" s="1"/>
  <c r="C144" i="14"/>
  <c r="O124" i="14"/>
  <c r="P120" i="14"/>
  <c r="K109" i="14"/>
  <c r="J111" i="14"/>
  <c r="J125" i="14" s="1"/>
  <c r="J127" i="14" s="1"/>
  <c r="Q98" i="14"/>
  <c r="P103" i="14"/>
  <c r="P94" i="14"/>
  <c r="O117" i="14"/>
  <c r="P113" i="14"/>
  <c r="R105" i="14"/>
  <c r="R78" i="14"/>
  <c r="Q82" i="14"/>
  <c r="Q87" i="14" s="1"/>
  <c r="M132" i="1"/>
  <c r="J144" i="14" l="1"/>
  <c r="J137" i="14"/>
  <c r="J139" i="14" s="1"/>
  <c r="R134" i="14"/>
  <c r="Q134" i="14"/>
  <c r="L79" i="3"/>
  <c r="M134" i="14"/>
  <c r="N134" i="14" s="1"/>
  <c r="X134" i="14"/>
  <c r="W134" i="14"/>
  <c r="Q94" i="14"/>
  <c r="S105" i="14"/>
  <c r="Q120" i="14"/>
  <c r="P124" i="14"/>
  <c r="S78" i="14"/>
  <c r="R82" i="14"/>
  <c r="R87" i="14" s="1"/>
  <c r="R98" i="14"/>
  <c r="Q103" i="14"/>
  <c r="P117" i="14"/>
  <c r="Q113" i="14"/>
  <c r="L109" i="14"/>
  <c r="K111" i="14"/>
  <c r="K125" i="14" s="1"/>
  <c r="N132" i="1"/>
  <c r="T134" i="14" l="1"/>
  <c r="K127" i="14"/>
  <c r="M79" i="3"/>
  <c r="S134" i="14"/>
  <c r="Z134" i="14" s="1"/>
  <c r="O134" i="14"/>
  <c r="U134" i="14" s="1"/>
  <c r="T78" i="14"/>
  <c r="S82" i="14"/>
  <c r="S87" i="14" s="1"/>
  <c r="T105" i="14"/>
  <c r="R94" i="14"/>
  <c r="S98" i="14"/>
  <c r="R103" i="14"/>
  <c r="M109" i="14"/>
  <c r="L111" i="14"/>
  <c r="Q117" i="14"/>
  <c r="R113" i="14"/>
  <c r="R120" i="14"/>
  <c r="Q124" i="14"/>
  <c r="J142" i="14"/>
  <c r="F16" i="3" s="1"/>
  <c r="O132" i="1"/>
  <c r="K144" i="14" l="1"/>
  <c r="K137" i="14"/>
  <c r="K139" i="14" s="1"/>
  <c r="K142" i="14"/>
  <c r="G16" i="3" s="1"/>
  <c r="L125" i="14"/>
  <c r="L127" i="14" s="1"/>
  <c r="L137" i="14" s="1"/>
  <c r="L139" i="14" s="1"/>
  <c r="N79" i="3"/>
  <c r="V134" i="14"/>
  <c r="Y134" i="14"/>
  <c r="AB134" i="14"/>
  <c r="AA134" i="14"/>
  <c r="R117" i="14"/>
  <c r="S113" i="14"/>
  <c r="U105" i="14"/>
  <c r="N109" i="14"/>
  <c r="M111" i="14"/>
  <c r="M125" i="14" s="1"/>
  <c r="M127" i="14" s="1"/>
  <c r="S94" i="14"/>
  <c r="T82" i="14"/>
  <c r="T87" i="14" s="1"/>
  <c r="U78" i="14"/>
  <c r="R124" i="14"/>
  <c r="S120" i="14"/>
  <c r="S103" i="14"/>
  <c r="T98" i="14"/>
  <c r="P132" i="1"/>
  <c r="M144" i="14" l="1"/>
  <c r="M137" i="14"/>
  <c r="M139" i="14" s="1"/>
  <c r="L144" i="14"/>
  <c r="L142" i="14"/>
  <c r="H16" i="3" s="1"/>
  <c r="O79" i="3"/>
  <c r="T120" i="14"/>
  <c r="S124" i="14"/>
  <c r="T113" i="14"/>
  <c r="S117" i="14"/>
  <c r="O109" i="14"/>
  <c r="N111" i="14"/>
  <c r="N125" i="14" s="1"/>
  <c r="N127" i="14" s="1"/>
  <c r="U82" i="14"/>
  <c r="U87" i="14" s="1"/>
  <c r="V78" i="14"/>
  <c r="T94" i="14"/>
  <c r="V105" i="14"/>
  <c r="T103" i="14"/>
  <c r="U98" i="14"/>
  <c r="Q132" i="1"/>
  <c r="N144" i="14" l="1"/>
  <c r="N137" i="14"/>
  <c r="N139" i="14" s="1"/>
  <c r="M142" i="14"/>
  <c r="I16" i="3" s="1"/>
  <c r="P79" i="3"/>
  <c r="N142" i="14"/>
  <c r="J16" i="3" s="1"/>
  <c r="P109" i="14"/>
  <c r="O111" i="14"/>
  <c r="O125" i="14" s="1"/>
  <c r="O127" i="14" s="1"/>
  <c r="W105" i="14"/>
  <c r="U113" i="14"/>
  <c r="T117" i="14"/>
  <c r="V82" i="14"/>
  <c r="V87" i="14" s="1"/>
  <c r="W78" i="14"/>
  <c r="U103" i="14"/>
  <c r="V98" i="14"/>
  <c r="U94" i="14"/>
  <c r="T124" i="14"/>
  <c r="U120" i="14"/>
  <c r="R132" i="1"/>
  <c r="O144" i="14" l="1"/>
  <c r="O137" i="14"/>
  <c r="O139" i="14" s="1"/>
  <c r="Q79" i="3"/>
  <c r="V103" i="14"/>
  <c r="W98" i="14"/>
  <c r="X105" i="14"/>
  <c r="O142" i="14"/>
  <c r="K16" i="3" s="1"/>
  <c r="Q109" i="14"/>
  <c r="P111" i="14"/>
  <c r="P125" i="14" s="1"/>
  <c r="P127" i="14" s="1"/>
  <c r="W82" i="14"/>
  <c r="W87" i="14" s="1"/>
  <c r="X78" i="14"/>
  <c r="V94" i="14"/>
  <c r="U124" i="14"/>
  <c r="V120" i="14"/>
  <c r="V113" i="14"/>
  <c r="U117" i="14"/>
  <c r="S132" i="1"/>
  <c r="P144" i="14" l="1"/>
  <c r="P137" i="14"/>
  <c r="P139" i="14" s="1"/>
  <c r="R79" i="3"/>
  <c r="Y78" i="14"/>
  <c r="X82" i="14"/>
  <c r="X87" i="14" s="1"/>
  <c r="X98" i="14"/>
  <c r="W103" i="14"/>
  <c r="W120" i="14"/>
  <c r="V124" i="14"/>
  <c r="Y105" i="14"/>
  <c r="W94" i="14"/>
  <c r="P142" i="14"/>
  <c r="L16" i="3" s="1"/>
  <c r="W113" i="14"/>
  <c r="V117" i="14"/>
  <c r="R109" i="14"/>
  <c r="Q111" i="14"/>
  <c r="Q125" i="14" s="1"/>
  <c r="Q127" i="14" s="1"/>
  <c r="T132" i="1"/>
  <c r="Q144" i="14" l="1"/>
  <c r="Q137" i="14"/>
  <c r="Q139" i="14" s="1"/>
  <c r="S79" i="3"/>
  <c r="Y98" i="14"/>
  <c r="X103" i="14"/>
  <c r="W117" i="14"/>
  <c r="X113" i="14"/>
  <c r="W124" i="14"/>
  <c r="X120" i="14"/>
  <c r="X94" i="14"/>
  <c r="Z105" i="14"/>
  <c r="Q142" i="14"/>
  <c r="M16" i="3" s="1"/>
  <c r="S109" i="14"/>
  <c r="R111" i="14"/>
  <c r="R125" i="14" s="1"/>
  <c r="R127" i="14" s="1"/>
  <c r="Z78" i="14"/>
  <c r="Y82" i="14"/>
  <c r="Y87" i="14" s="1"/>
  <c r="U132" i="1"/>
  <c r="R144" i="14" l="1"/>
  <c r="R137" i="14"/>
  <c r="R139" i="14" s="1"/>
  <c r="T79" i="3"/>
  <c r="T109" i="14"/>
  <c r="S111" i="14"/>
  <c r="S125" i="14" s="1"/>
  <c r="S127" i="14" s="1"/>
  <c r="AA105" i="14"/>
  <c r="R142" i="14"/>
  <c r="N16" i="3" s="1"/>
  <c r="Y120" i="14"/>
  <c r="X124" i="14"/>
  <c r="X117" i="14"/>
  <c r="Y113" i="14"/>
  <c r="Y94" i="14"/>
  <c r="AA78" i="14"/>
  <c r="Z82" i="14"/>
  <c r="Z87" i="14" s="1"/>
  <c r="Z98" i="14"/>
  <c r="Y103" i="14"/>
  <c r="V132" i="1"/>
  <c r="S144" i="14" l="1"/>
  <c r="S137" i="14"/>
  <c r="S139" i="14" s="1"/>
  <c r="U79" i="3"/>
  <c r="Z94" i="14"/>
  <c r="AB78" i="14"/>
  <c r="AB82" i="14" s="1"/>
  <c r="AB87" i="14" s="1"/>
  <c r="AA82" i="14"/>
  <c r="AA87" i="14" s="1"/>
  <c r="AB105" i="14"/>
  <c r="U109" i="14"/>
  <c r="T111" i="14"/>
  <c r="T125" i="14" s="1"/>
  <c r="T127" i="14" s="1"/>
  <c r="Y117" i="14"/>
  <c r="Z113" i="14"/>
  <c r="S142" i="14"/>
  <c r="O16" i="3" s="1"/>
  <c r="AA98" i="14"/>
  <c r="Z103" i="14"/>
  <c r="Z120" i="14"/>
  <c r="Y124" i="14"/>
  <c r="W132" i="1"/>
  <c r="T144" i="14" l="1"/>
  <c r="T137" i="14"/>
  <c r="T139" i="14" s="1"/>
  <c r="V79" i="3"/>
  <c r="AA103" i="14"/>
  <c r="AB98" i="14"/>
  <c r="AB103" i="14" s="1"/>
  <c r="AA94" i="14"/>
  <c r="Z117" i="14"/>
  <c r="AA113" i="14"/>
  <c r="AB94" i="14"/>
  <c r="T142" i="14"/>
  <c r="P16" i="3" s="1"/>
  <c r="AA120" i="14"/>
  <c r="Z124" i="14"/>
  <c r="V109" i="14"/>
  <c r="U111" i="14"/>
  <c r="U125" i="14" s="1"/>
  <c r="U127" i="14" s="1"/>
  <c r="X132" i="1"/>
  <c r="U144" i="14" l="1"/>
  <c r="U137" i="14"/>
  <c r="U139" i="14" s="1"/>
  <c r="AB120" i="14"/>
  <c r="AB124" i="14" s="1"/>
  <c r="AA124" i="14"/>
  <c r="W109" i="14"/>
  <c r="V111" i="14"/>
  <c r="V125" i="14" s="1"/>
  <c r="V127" i="14" s="1"/>
  <c r="AA117" i="14"/>
  <c r="AB113" i="14"/>
  <c r="AB117" i="14" s="1"/>
  <c r="Y132" i="1"/>
  <c r="V144" i="14" l="1"/>
  <c r="V137" i="14"/>
  <c r="V139" i="14" s="1"/>
  <c r="U142" i="14"/>
  <c r="Q16" i="3" s="1"/>
  <c r="X109" i="14"/>
  <c r="W111" i="14"/>
  <c r="W125" i="14" s="1"/>
  <c r="W127" i="14" s="1"/>
  <c r="V142" i="14"/>
  <c r="R16" i="3" s="1"/>
  <c r="Z132" i="1"/>
  <c r="W144" i="14" l="1"/>
  <c r="W137" i="14"/>
  <c r="W139" i="14" s="1"/>
  <c r="W142" i="14"/>
  <c r="S16" i="3" s="1"/>
  <c r="Y109" i="14"/>
  <c r="X111" i="14"/>
  <c r="X125" i="14" s="1"/>
  <c r="X127" i="14" s="1"/>
  <c r="AA132" i="1"/>
  <c r="X144" i="14" l="1"/>
  <c r="X137" i="14"/>
  <c r="X139" i="14" s="1"/>
  <c r="X142" i="14"/>
  <c r="T16" i="3" s="1"/>
  <c r="Z109" i="14"/>
  <c r="Y111" i="14"/>
  <c r="Y125" i="14" s="1"/>
  <c r="Y127" i="14" s="1"/>
  <c r="AB132" i="1"/>
  <c r="Y144" i="14" l="1"/>
  <c r="Y137" i="14"/>
  <c r="Y139" i="14" s="1"/>
  <c r="Y142" i="14"/>
  <c r="U16" i="3" s="1"/>
  <c r="AA109" i="14"/>
  <c r="Z111" i="14"/>
  <c r="Z125" i="14" s="1"/>
  <c r="Z127" i="14" s="1"/>
  <c r="D84" i="3"/>
  <c r="E84" i="3" s="1"/>
  <c r="F84" i="3" s="1"/>
  <c r="G84" i="3" s="1"/>
  <c r="D91" i="3"/>
  <c r="E91" i="3"/>
  <c r="F91" i="3"/>
  <c r="G91" i="3"/>
  <c r="H91" i="3"/>
  <c r="I91" i="3"/>
  <c r="J91" i="3"/>
  <c r="K91" i="3"/>
  <c r="L91" i="3"/>
  <c r="M91" i="3"/>
  <c r="N91" i="3"/>
  <c r="O91" i="3"/>
  <c r="P91" i="3"/>
  <c r="Q91" i="3"/>
  <c r="R91" i="3"/>
  <c r="S91" i="3"/>
  <c r="T91" i="3"/>
  <c r="U91" i="3"/>
  <c r="V91" i="3"/>
  <c r="Z144" i="14" l="1"/>
  <c r="Z137" i="14"/>
  <c r="Z139" i="14" s="1"/>
  <c r="Z142" i="14"/>
  <c r="V16" i="3" s="1"/>
  <c r="AB109" i="14"/>
  <c r="AB111" i="14" s="1"/>
  <c r="AB125" i="14" s="1"/>
  <c r="AB127" i="14" s="1"/>
  <c r="AA111" i="14"/>
  <c r="AA125" i="14" s="1"/>
  <c r="AA127" i="14" s="1"/>
  <c r="H84" i="3"/>
  <c r="I84" i="3" s="1"/>
  <c r="AA144" i="14" l="1"/>
  <c r="AA137" i="14"/>
  <c r="AA139" i="14" s="1"/>
  <c r="AB144" i="14"/>
  <c r="AB137" i="14"/>
  <c r="AB139" i="14" s="1"/>
  <c r="AC139" i="14" s="1"/>
  <c r="AA142" i="14"/>
  <c r="AB142" i="14"/>
  <c r="J84" i="3"/>
  <c r="K84" i="3" l="1"/>
  <c r="L84" i="3" s="1"/>
  <c r="M84" i="3" s="1"/>
  <c r="N84" i="3" l="1"/>
  <c r="O84" i="3" l="1"/>
  <c r="P84" i="3" l="1"/>
  <c r="Q84" i="3" l="1"/>
  <c r="R84" i="3" l="1"/>
  <c r="S84" i="3" l="1"/>
  <c r="T84" i="3" l="1"/>
  <c r="U84" i="3" l="1"/>
  <c r="V84" i="3" l="1"/>
  <c r="J35" i="12" l="1"/>
  <c r="L35" i="12" s="1"/>
  <c r="J36" i="12"/>
  <c r="L36" i="12" s="1"/>
  <c r="J37" i="12"/>
  <c r="L37" i="12" s="1"/>
  <c r="J38" i="12"/>
  <c r="L38" i="12" s="1"/>
  <c r="J39" i="12"/>
  <c r="L39" i="12" s="1"/>
  <c r="J40" i="12"/>
  <c r="L40" i="12" s="1"/>
  <c r="J41" i="12"/>
  <c r="L41" i="12" s="1"/>
  <c r="J42" i="12"/>
  <c r="L42" i="12" s="1"/>
  <c r="J43" i="12"/>
  <c r="L43" i="12" s="1"/>
  <c r="J44" i="12"/>
  <c r="L44" i="12" s="1"/>
  <c r="J45" i="12"/>
  <c r="L45" i="12" s="1"/>
  <c r="J46" i="12"/>
  <c r="L46" i="12" s="1"/>
  <c r="J47" i="12"/>
  <c r="L47" i="12" s="1"/>
  <c r="J48" i="12"/>
  <c r="L48" i="12" s="1"/>
  <c r="J49" i="12"/>
  <c r="L49" i="12" s="1"/>
  <c r="J50" i="12"/>
  <c r="L50" i="12" s="1"/>
  <c r="J51" i="12"/>
  <c r="L51" i="12" s="1"/>
  <c r="J52" i="12"/>
  <c r="L52" i="12" s="1"/>
  <c r="J53" i="12"/>
  <c r="L53" i="12" s="1"/>
  <c r="J54" i="12"/>
  <c r="L54" i="12" s="1"/>
  <c r="J6" i="12"/>
  <c r="L6" i="12" s="1"/>
  <c r="J7" i="12"/>
  <c r="L7" i="12" s="1"/>
  <c r="J8" i="12"/>
  <c r="L8" i="12" s="1"/>
  <c r="J9" i="12"/>
  <c r="L9" i="12" s="1"/>
  <c r="J10" i="12"/>
  <c r="L10" i="12" s="1"/>
  <c r="J11" i="12"/>
  <c r="L11" i="12" s="1"/>
  <c r="J12" i="12"/>
  <c r="L12" i="12" s="1"/>
  <c r="J13" i="12"/>
  <c r="L13" i="12" s="1"/>
  <c r="J14" i="12"/>
  <c r="L14" i="12" s="1"/>
  <c r="J15" i="12"/>
  <c r="L15" i="12" s="1"/>
  <c r="J16" i="12"/>
  <c r="L16" i="12" s="1"/>
  <c r="J17" i="12"/>
  <c r="L17" i="12" s="1"/>
  <c r="J18" i="12"/>
  <c r="L18" i="12" s="1"/>
  <c r="J19" i="12"/>
  <c r="L19" i="12" s="1"/>
  <c r="J20" i="12"/>
  <c r="L20" i="12" s="1"/>
  <c r="J21" i="12"/>
  <c r="L21" i="12" s="1"/>
  <c r="J22" i="12"/>
  <c r="L22" i="12" s="1"/>
  <c r="J23" i="12"/>
  <c r="L23" i="12" s="1"/>
  <c r="J24" i="12"/>
  <c r="L24" i="12" s="1"/>
  <c r="J25" i="12"/>
  <c r="L25" i="12" s="1"/>
  <c r="J26" i="12"/>
  <c r="L26" i="12" s="1"/>
  <c r="J27" i="12"/>
  <c r="L27" i="12" s="1"/>
  <c r="J28" i="12"/>
  <c r="L28" i="12" s="1"/>
  <c r="J29" i="12"/>
  <c r="L29" i="12" s="1"/>
  <c r="J30" i="12"/>
  <c r="L30" i="12" s="1"/>
  <c r="J31" i="12"/>
  <c r="L31" i="12" s="1"/>
  <c r="J32" i="12"/>
  <c r="L32" i="12" s="1"/>
  <c r="J33" i="12"/>
  <c r="L33" i="12" s="1"/>
  <c r="J34" i="12"/>
  <c r="L34" i="12" s="1"/>
  <c r="H55" i="12"/>
  <c r="J55" i="12" s="1"/>
  <c r="D55" i="12"/>
  <c r="F95" i="3"/>
  <c r="D72" i="3"/>
  <c r="E72" i="3" s="1"/>
  <c r="F72" i="3" s="1"/>
  <c r="G72" i="3" s="1"/>
  <c r="H72" i="3" s="1"/>
  <c r="I72" i="3" s="1"/>
  <c r="J72" i="3" s="1"/>
  <c r="K72" i="3" s="1"/>
  <c r="L72" i="3" s="1"/>
  <c r="M72" i="3" s="1"/>
  <c r="N72" i="3" s="1"/>
  <c r="O72" i="3" s="1"/>
  <c r="P72" i="3" s="1"/>
  <c r="Q72" i="3" s="1"/>
  <c r="R72" i="3" s="1"/>
  <c r="S72" i="3" s="1"/>
  <c r="T72" i="3" s="1"/>
  <c r="U72" i="3" s="1"/>
  <c r="V72" i="3" s="1"/>
  <c r="D71" i="3"/>
  <c r="E71" i="3" s="1"/>
  <c r="F71" i="3" s="1"/>
  <c r="G71" i="3" s="1"/>
  <c r="H71" i="3" s="1"/>
  <c r="I71" i="3" s="1"/>
  <c r="J71" i="3" s="1"/>
  <c r="K71" i="3" s="1"/>
  <c r="L71" i="3" s="1"/>
  <c r="M71" i="3" s="1"/>
  <c r="N71" i="3" s="1"/>
  <c r="O71" i="3" s="1"/>
  <c r="P71" i="3" s="1"/>
  <c r="Q71" i="3" s="1"/>
  <c r="R71" i="3" s="1"/>
  <c r="S71" i="3" s="1"/>
  <c r="T71" i="3" s="1"/>
  <c r="U71" i="3" s="1"/>
  <c r="V71" i="3" s="1"/>
  <c r="D70" i="3"/>
  <c r="E70" i="3" s="1"/>
  <c r="F70" i="3" s="1"/>
  <c r="G70" i="3" s="1"/>
  <c r="H70" i="3" s="1"/>
  <c r="I70" i="3" s="1"/>
  <c r="J70" i="3" s="1"/>
  <c r="K70" i="3" s="1"/>
  <c r="L70" i="3" s="1"/>
  <c r="M70" i="3" s="1"/>
  <c r="N70" i="3" s="1"/>
  <c r="O70" i="3" s="1"/>
  <c r="P70" i="3" s="1"/>
  <c r="Q70" i="3" s="1"/>
  <c r="R70" i="3" s="1"/>
  <c r="S70" i="3" s="1"/>
  <c r="T70" i="3" s="1"/>
  <c r="U70" i="3" s="1"/>
  <c r="V70" i="3" s="1"/>
  <c r="D69" i="3"/>
  <c r="L55" i="12" l="1"/>
  <c r="C13" i="3" s="1"/>
  <c r="E69" i="3"/>
  <c r="D73" i="3"/>
  <c r="D13" i="3"/>
  <c r="E13" i="3" s="1"/>
  <c r="F13" i="3" s="1"/>
  <c r="G13" i="3" s="1"/>
  <c r="H13" i="3" s="1"/>
  <c r="I13" i="3" s="1"/>
  <c r="J13" i="3" s="1"/>
  <c r="K13" i="3" s="1"/>
  <c r="L13" i="3" s="1"/>
  <c r="M13" i="3" s="1"/>
  <c r="N13" i="3" s="1"/>
  <c r="O13" i="3" s="1"/>
  <c r="P13" i="3" s="1"/>
  <c r="Q13" i="3" s="1"/>
  <c r="R13" i="3" s="1"/>
  <c r="S13" i="3" s="1"/>
  <c r="T13" i="3" s="1"/>
  <c r="U13" i="3" s="1"/>
  <c r="V13" i="3" s="1"/>
  <c r="F96" i="3"/>
  <c r="F69" i="3" l="1"/>
  <c r="E73" i="3"/>
  <c r="D8" i="3"/>
  <c r="D9" i="3"/>
  <c r="D95" i="3"/>
  <c r="D96" i="3" s="1"/>
  <c r="G95" i="3"/>
  <c r="G96" i="3" s="1"/>
  <c r="H95" i="3"/>
  <c r="H96" i="3" s="1"/>
  <c r="I95" i="3"/>
  <c r="I96" i="3" s="1"/>
  <c r="J95" i="3"/>
  <c r="J96" i="3" s="1"/>
  <c r="K95" i="3"/>
  <c r="K96" i="3" s="1"/>
  <c r="L95" i="3"/>
  <c r="L96" i="3" s="1"/>
  <c r="M95" i="3"/>
  <c r="M96" i="3" s="1"/>
  <c r="N95" i="3"/>
  <c r="N96" i="3" s="1"/>
  <c r="O95" i="3"/>
  <c r="O96" i="3" s="1"/>
  <c r="P95" i="3"/>
  <c r="P96" i="3" s="1"/>
  <c r="Q95" i="3"/>
  <c r="Q96" i="3" s="1"/>
  <c r="R95" i="3"/>
  <c r="R96" i="3" s="1"/>
  <c r="S95" i="3"/>
  <c r="S96" i="3" s="1"/>
  <c r="T95" i="3"/>
  <c r="T96" i="3" s="1"/>
  <c r="U95" i="3"/>
  <c r="U96" i="3" s="1"/>
  <c r="V95" i="3"/>
  <c r="V96" i="3" s="1"/>
  <c r="G69" i="3" l="1"/>
  <c r="F73" i="3"/>
  <c r="D47" i="3"/>
  <c r="E47" i="3" s="1"/>
  <c r="F47" i="3" s="1"/>
  <c r="G47" i="3" s="1"/>
  <c r="H47" i="3" s="1"/>
  <c r="I47" i="3" s="1"/>
  <c r="J47" i="3" s="1"/>
  <c r="K47" i="3" s="1"/>
  <c r="L47" i="3" s="1"/>
  <c r="M47" i="3" s="1"/>
  <c r="N47" i="3" s="1"/>
  <c r="O47" i="3" s="1"/>
  <c r="P47" i="3" s="1"/>
  <c r="Q47" i="3" s="1"/>
  <c r="R47" i="3" s="1"/>
  <c r="S47" i="3" s="1"/>
  <c r="T47" i="3" s="1"/>
  <c r="U47" i="3" s="1"/>
  <c r="V47" i="3" s="1"/>
  <c r="E8" i="3"/>
  <c r="F8" i="3" s="1"/>
  <c r="G8" i="3" s="1"/>
  <c r="H8" i="3" s="1"/>
  <c r="I8" i="3" s="1"/>
  <c r="J8" i="3" s="1"/>
  <c r="K8" i="3" s="1"/>
  <c r="L8" i="3" s="1"/>
  <c r="M8" i="3" s="1"/>
  <c r="N8" i="3" s="1"/>
  <c r="O8" i="3" s="1"/>
  <c r="P8" i="3" s="1"/>
  <c r="Q8" i="3" s="1"/>
  <c r="R8" i="3" s="1"/>
  <c r="S8" i="3" s="1"/>
  <c r="T8" i="3" s="1"/>
  <c r="U8" i="3" s="1"/>
  <c r="V8" i="3" s="1"/>
  <c r="E9" i="3"/>
  <c r="F9" i="3" s="1"/>
  <c r="G9" i="3" s="1"/>
  <c r="H9" i="3" s="1"/>
  <c r="I9" i="3" s="1"/>
  <c r="J9" i="3" s="1"/>
  <c r="K9" i="3" s="1"/>
  <c r="L9" i="3" s="1"/>
  <c r="M9" i="3" s="1"/>
  <c r="N9" i="3" s="1"/>
  <c r="O9" i="3" s="1"/>
  <c r="P9" i="3" s="1"/>
  <c r="Q9" i="3" s="1"/>
  <c r="R9" i="3" s="1"/>
  <c r="S9" i="3" s="1"/>
  <c r="T9" i="3" s="1"/>
  <c r="U9" i="3" s="1"/>
  <c r="V9" i="3" s="1"/>
  <c r="E7" i="3"/>
  <c r="F7" i="3" s="1"/>
  <c r="G7" i="3" s="1"/>
  <c r="H7" i="3" s="1"/>
  <c r="I7" i="3" s="1"/>
  <c r="J7" i="3" s="1"/>
  <c r="K7" i="3" s="1"/>
  <c r="L7" i="3" s="1"/>
  <c r="M7" i="3" s="1"/>
  <c r="N7" i="3" s="1"/>
  <c r="O7" i="3" s="1"/>
  <c r="P7" i="3" s="1"/>
  <c r="Q7" i="3" s="1"/>
  <c r="R7" i="3" s="1"/>
  <c r="S7" i="3" s="1"/>
  <c r="T7" i="3" s="1"/>
  <c r="U7" i="3" s="1"/>
  <c r="V7" i="3" s="1"/>
  <c r="H69" i="3" l="1"/>
  <c r="G73" i="3"/>
  <c r="D56" i="3"/>
  <c r="D62" i="3"/>
  <c r="E62" i="3" s="1"/>
  <c r="F62" i="3" s="1"/>
  <c r="G62" i="3" s="1"/>
  <c r="H62" i="3" s="1"/>
  <c r="I62" i="3" s="1"/>
  <c r="J62" i="3" s="1"/>
  <c r="K62" i="3" s="1"/>
  <c r="L62" i="3" s="1"/>
  <c r="M62" i="3" s="1"/>
  <c r="N62" i="3" s="1"/>
  <c r="O62" i="3" s="1"/>
  <c r="P62" i="3" s="1"/>
  <c r="Q62" i="3" s="1"/>
  <c r="R62" i="3" s="1"/>
  <c r="S62" i="3" s="1"/>
  <c r="T62" i="3" s="1"/>
  <c r="U62" i="3" s="1"/>
  <c r="V62" i="3" s="1"/>
  <c r="D65" i="3"/>
  <c r="E65" i="3" s="1"/>
  <c r="F65" i="3" s="1"/>
  <c r="G65" i="3" s="1"/>
  <c r="H65" i="3" s="1"/>
  <c r="I65" i="3" s="1"/>
  <c r="J65" i="3" s="1"/>
  <c r="K65" i="3" s="1"/>
  <c r="L65" i="3" s="1"/>
  <c r="M65" i="3" s="1"/>
  <c r="N65" i="3" s="1"/>
  <c r="O65" i="3" s="1"/>
  <c r="P65" i="3" s="1"/>
  <c r="Q65" i="3" s="1"/>
  <c r="R65" i="3" s="1"/>
  <c r="S65" i="3" s="1"/>
  <c r="T65" i="3" s="1"/>
  <c r="U65" i="3" s="1"/>
  <c r="V65" i="3" s="1"/>
  <c r="D77" i="3"/>
  <c r="E77" i="3" s="1"/>
  <c r="F77" i="3" s="1"/>
  <c r="G77" i="3" s="1"/>
  <c r="H77" i="3" s="1"/>
  <c r="I77" i="3" s="1"/>
  <c r="J77" i="3" s="1"/>
  <c r="K77" i="3" s="1"/>
  <c r="L77" i="3" s="1"/>
  <c r="M77" i="3" s="1"/>
  <c r="N77" i="3" s="1"/>
  <c r="O77" i="3" s="1"/>
  <c r="P77" i="3" s="1"/>
  <c r="Q77" i="3" s="1"/>
  <c r="R77" i="3" s="1"/>
  <c r="S77" i="3" s="1"/>
  <c r="T77" i="3" s="1"/>
  <c r="U77" i="3" s="1"/>
  <c r="V77" i="3" s="1"/>
  <c r="D78" i="3"/>
  <c r="E78" i="3" s="1"/>
  <c r="F78" i="3" s="1"/>
  <c r="G78" i="3" s="1"/>
  <c r="H78" i="3" s="1"/>
  <c r="I78" i="3" s="1"/>
  <c r="J78" i="3" s="1"/>
  <c r="K78" i="3" s="1"/>
  <c r="L78" i="3" s="1"/>
  <c r="M78" i="3" s="1"/>
  <c r="N78" i="3" s="1"/>
  <c r="O78" i="3" s="1"/>
  <c r="P78" i="3" s="1"/>
  <c r="Q78" i="3" s="1"/>
  <c r="R78" i="3" s="1"/>
  <c r="S78" i="3" s="1"/>
  <c r="T78" i="3" s="1"/>
  <c r="U78" i="3" s="1"/>
  <c r="V78" i="3" s="1"/>
  <c r="E56" i="3" l="1"/>
  <c r="D80" i="3"/>
  <c r="I69" i="3"/>
  <c r="H73" i="3"/>
  <c r="E95" i="3"/>
  <c r="E96" i="3" s="1"/>
  <c r="F56" i="3" l="1"/>
  <c r="E80" i="3"/>
  <c r="J69" i="3"/>
  <c r="I73" i="3"/>
  <c r="C117" i="1"/>
  <c r="C103" i="1"/>
  <c r="K102" i="1"/>
  <c r="L102" i="1" s="1"/>
  <c r="M102" i="1" s="1"/>
  <c r="N102" i="1" s="1"/>
  <c r="O102" i="1" s="1"/>
  <c r="P102" i="1" s="1"/>
  <c r="Q102" i="1" s="1"/>
  <c r="R102" i="1" s="1"/>
  <c r="S102" i="1" s="1"/>
  <c r="T102" i="1" s="1"/>
  <c r="U102" i="1" s="1"/>
  <c r="V102" i="1" s="1"/>
  <c r="W102" i="1" s="1"/>
  <c r="X102" i="1" s="1"/>
  <c r="Y102" i="1" s="1"/>
  <c r="Z102" i="1" s="1"/>
  <c r="AA102" i="1" s="1"/>
  <c r="AB102" i="1" s="1"/>
  <c r="K105" i="1"/>
  <c r="L105" i="1" s="1"/>
  <c r="M105" i="1" s="1"/>
  <c r="N105" i="1" s="1"/>
  <c r="O105" i="1" s="1"/>
  <c r="P105" i="1" s="1"/>
  <c r="Q105" i="1" s="1"/>
  <c r="R105" i="1" s="1"/>
  <c r="S105" i="1" s="1"/>
  <c r="T105" i="1" s="1"/>
  <c r="U105" i="1" s="1"/>
  <c r="V105" i="1" s="1"/>
  <c r="W105" i="1" s="1"/>
  <c r="X105" i="1" s="1"/>
  <c r="Y105" i="1" s="1"/>
  <c r="Z105" i="1" s="1"/>
  <c r="AA105" i="1" s="1"/>
  <c r="AB105" i="1" s="1"/>
  <c r="K123" i="1"/>
  <c r="L123" i="1" s="1"/>
  <c r="M123" i="1" s="1"/>
  <c r="N123" i="1" s="1"/>
  <c r="O123" i="1" s="1"/>
  <c r="P123" i="1" s="1"/>
  <c r="Q123" i="1" s="1"/>
  <c r="R123" i="1" s="1"/>
  <c r="S123" i="1" s="1"/>
  <c r="T123" i="1" s="1"/>
  <c r="U123" i="1" s="1"/>
  <c r="V123" i="1" s="1"/>
  <c r="W123" i="1" s="1"/>
  <c r="X123" i="1" s="1"/>
  <c r="Y123" i="1" s="1"/>
  <c r="Z123" i="1" s="1"/>
  <c r="AA123" i="1" s="1"/>
  <c r="AB123" i="1" s="1"/>
  <c r="L121" i="1"/>
  <c r="M121" i="1" s="1"/>
  <c r="N121" i="1" s="1"/>
  <c r="O121" i="1" s="1"/>
  <c r="P121" i="1" s="1"/>
  <c r="Q121" i="1" s="1"/>
  <c r="R121" i="1" s="1"/>
  <c r="S121" i="1" s="1"/>
  <c r="T121" i="1" s="1"/>
  <c r="U121" i="1" s="1"/>
  <c r="V121" i="1" s="1"/>
  <c r="W121" i="1" s="1"/>
  <c r="X121" i="1" s="1"/>
  <c r="Y121" i="1" s="1"/>
  <c r="Z121" i="1" s="1"/>
  <c r="AA121" i="1" s="1"/>
  <c r="AB121" i="1" s="1"/>
  <c r="K114" i="1"/>
  <c r="L114" i="1" s="1"/>
  <c r="M114" i="1" s="1"/>
  <c r="N114" i="1" s="1"/>
  <c r="O114" i="1" s="1"/>
  <c r="P114" i="1" s="1"/>
  <c r="Q114" i="1" s="1"/>
  <c r="R114" i="1" s="1"/>
  <c r="S114" i="1" s="1"/>
  <c r="T114" i="1" s="1"/>
  <c r="U114" i="1" s="1"/>
  <c r="V114" i="1" s="1"/>
  <c r="W114" i="1" s="1"/>
  <c r="X114" i="1" s="1"/>
  <c r="Y114" i="1" s="1"/>
  <c r="Z114" i="1" s="1"/>
  <c r="AA114" i="1" s="1"/>
  <c r="AB114" i="1" s="1"/>
  <c r="K115" i="1"/>
  <c r="L115" i="1" s="1"/>
  <c r="M115" i="1" s="1"/>
  <c r="N115" i="1" s="1"/>
  <c r="O115" i="1" s="1"/>
  <c r="P115" i="1" s="1"/>
  <c r="Q115" i="1" s="1"/>
  <c r="R115" i="1" s="1"/>
  <c r="S115" i="1" s="1"/>
  <c r="T115" i="1" s="1"/>
  <c r="U115" i="1" s="1"/>
  <c r="V115" i="1" s="1"/>
  <c r="W115" i="1" s="1"/>
  <c r="X115" i="1" s="1"/>
  <c r="Y115" i="1" s="1"/>
  <c r="Z115" i="1" s="1"/>
  <c r="AA115" i="1" s="1"/>
  <c r="AB115" i="1" s="1"/>
  <c r="K116" i="1"/>
  <c r="L116" i="1" s="1"/>
  <c r="M116" i="1" s="1"/>
  <c r="N116" i="1" s="1"/>
  <c r="O116" i="1" s="1"/>
  <c r="P116" i="1" s="1"/>
  <c r="Q116" i="1" s="1"/>
  <c r="R116" i="1" s="1"/>
  <c r="S116" i="1" s="1"/>
  <c r="T116" i="1" s="1"/>
  <c r="U116" i="1" s="1"/>
  <c r="V116" i="1" s="1"/>
  <c r="W116" i="1" s="1"/>
  <c r="X116" i="1" s="1"/>
  <c r="Y116" i="1" s="1"/>
  <c r="Z116" i="1" s="1"/>
  <c r="AA116" i="1" s="1"/>
  <c r="AB116" i="1" s="1"/>
  <c r="K113" i="1"/>
  <c r="L113" i="1" s="1"/>
  <c r="M113" i="1" s="1"/>
  <c r="N113" i="1" s="1"/>
  <c r="O113" i="1" s="1"/>
  <c r="P113" i="1" s="1"/>
  <c r="Q113" i="1" s="1"/>
  <c r="R113" i="1" s="1"/>
  <c r="S113" i="1" s="1"/>
  <c r="T113" i="1" s="1"/>
  <c r="U113" i="1" s="1"/>
  <c r="V113" i="1" s="1"/>
  <c r="W113" i="1" s="1"/>
  <c r="X113" i="1" s="1"/>
  <c r="Y113" i="1" s="1"/>
  <c r="Z113" i="1" s="1"/>
  <c r="AA113" i="1" s="1"/>
  <c r="AB113" i="1" s="1"/>
  <c r="K110" i="1"/>
  <c r="L110" i="1" s="1"/>
  <c r="M110" i="1" s="1"/>
  <c r="N110" i="1" s="1"/>
  <c r="O110" i="1" s="1"/>
  <c r="P110" i="1" s="1"/>
  <c r="Q110" i="1" s="1"/>
  <c r="R110" i="1" s="1"/>
  <c r="S110" i="1" s="1"/>
  <c r="T110" i="1" s="1"/>
  <c r="U110" i="1" s="1"/>
  <c r="V110" i="1" s="1"/>
  <c r="W110" i="1" s="1"/>
  <c r="X110" i="1" s="1"/>
  <c r="Y110" i="1" s="1"/>
  <c r="Z110" i="1" s="1"/>
  <c r="AA110" i="1" s="1"/>
  <c r="AB110" i="1" s="1"/>
  <c r="K106" i="1"/>
  <c r="L106" i="1" s="1"/>
  <c r="M106" i="1" s="1"/>
  <c r="N106" i="1" s="1"/>
  <c r="O106" i="1" s="1"/>
  <c r="P106" i="1" s="1"/>
  <c r="Q106" i="1" s="1"/>
  <c r="R106" i="1" s="1"/>
  <c r="S106" i="1" s="1"/>
  <c r="T106" i="1" s="1"/>
  <c r="U106" i="1" s="1"/>
  <c r="V106" i="1" s="1"/>
  <c r="W106" i="1" s="1"/>
  <c r="X106" i="1" s="1"/>
  <c r="Y106" i="1" s="1"/>
  <c r="Z106" i="1" s="1"/>
  <c r="AA106" i="1" s="1"/>
  <c r="AB106" i="1" s="1"/>
  <c r="K98" i="1"/>
  <c r="L98" i="1" s="1"/>
  <c r="M98" i="1" s="1"/>
  <c r="N98" i="1" s="1"/>
  <c r="O98" i="1" s="1"/>
  <c r="P98" i="1" s="1"/>
  <c r="Q98" i="1" s="1"/>
  <c r="R98" i="1" s="1"/>
  <c r="S98" i="1" s="1"/>
  <c r="T98" i="1" s="1"/>
  <c r="U98" i="1" s="1"/>
  <c r="V98" i="1" s="1"/>
  <c r="W98" i="1" s="1"/>
  <c r="X98" i="1" s="1"/>
  <c r="Y98" i="1" s="1"/>
  <c r="Z98" i="1" s="1"/>
  <c r="AA98" i="1" s="1"/>
  <c r="AB98" i="1" s="1"/>
  <c r="K100" i="1"/>
  <c r="L100" i="1" s="1"/>
  <c r="M100" i="1" s="1"/>
  <c r="N100" i="1" s="1"/>
  <c r="O100" i="1" s="1"/>
  <c r="P100" i="1" s="1"/>
  <c r="Q100" i="1" s="1"/>
  <c r="R100" i="1" s="1"/>
  <c r="S100" i="1" s="1"/>
  <c r="T100" i="1" s="1"/>
  <c r="U100" i="1" s="1"/>
  <c r="V100" i="1" s="1"/>
  <c r="W100" i="1" s="1"/>
  <c r="X100" i="1" s="1"/>
  <c r="Y100" i="1" s="1"/>
  <c r="Z100" i="1" s="1"/>
  <c r="AA100" i="1" s="1"/>
  <c r="AB100" i="1" s="1"/>
  <c r="K101" i="1"/>
  <c r="L101" i="1" s="1"/>
  <c r="M101" i="1" s="1"/>
  <c r="N101" i="1" s="1"/>
  <c r="O101" i="1" s="1"/>
  <c r="P101" i="1" s="1"/>
  <c r="Q101" i="1" s="1"/>
  <c r="R101" i="1" s="1"/>
  <c r="S101" i="1" s="1"/>
  <c r="T101" i="1" s="1"/>
  <c r="U101" i="1" s="1"/>
  <c r="V101" i="1" s="1"/>
  <c r="W101" i="1" s="1"/>
  <c r="X101" i="1" s="1"/>
  <c r="Y101" i="1" s="1"/>
  <c r="Z101" i="1" s="1"/>
  <c r="AA101" i="1" s="1"/>
  <c r="AB101" i="1" s="1"/>
  <c r="D88" i="1"/>
  <c r="G56" i="3" l="1"/>
  <c r="F80" i="3"/>
  <c r="J88" i="1"/>
  <c r="I88" i="1"/>
  <c r="D90" i="1"/>
  <c r="I90" i="1" s="1"/>
  <c r="K69" i="3"/>
  <c r="J73" i="3"/>
  <c r="K122" i="1"/>
  <c r="L122" i="1" s="1"/>
  <c r="M122" i="1" s="1"/>
  <c r="N122" i="1" s="1"/>
  <c r="O122" i="1" s="1"/>
  <c r="P122" i="1" s="1"/>
  <c r="Q122" i="1" s="1"/>
  <c r="R122" i="1" s="1"/>
  <c r="S122" i="1" s="1"/>
  <c r="T122" i="1" s="1"/>
  <c r="U122" i="1" s="1"/>
  <c r="V122" i="1" s="1"/>
  <c r="W122" i="1" s="1"/>
  <c r="X122" i="1" s="1"/>
  <c r="Y122" i="1" s="1"/>
  <c r="Z122" i="1" s="1"/>
  <c r="AA122" i="1" s="1"/>
  <c r="AB122" i="1" s="1"/>
  <c r="H56" i="3" l="1"/>
  <c r="G80" i="3"/>
  <c r="L69" i="3"/>
  <c r="K73" i="3"/>
  <c r="D94" i="1"/>
  <c r="C136" i="1" s="1"/>
  <c r="I136" i="1" s="1"/>
  <c r="K89" i="1"/>
  <c r="L89" i="1" s="1"/>
  <c r="M89" i="1" s="1"/>
  <c r="N89" i="1" s="1"/>
  <c r="O89" i="1" s="1"/>
  <c r="P89" i="1" s="1"/>
  <c r="Q89" i="1" s="1"/>
  <c r="R89" i="1" s="1"/>
  <c r="S89" i="1" s="1"/>
  <c r="T89" i="1" s="1"/>
  <c r="U89" i="1" s="1"/>
  <c r="V89" i="1" s="1"/>
  <c r="W89" i="1" s="1"/>
  <c r="X89" i="1" s="1"/>
  <c r="Y89" i="1" s="1"/>
  <c r="Z89" i="1" s="1"/>
  <c r="AA89" i="1" s="1"/>
  <c r="AB89" i="1" s="1"/>
  <c r="K91" i="1"/>
  <c r="L91" i="1" s="1"/>
  <c r="M91" i="1" s="1"/>
  <c r="N91" i="1" s="1"/>
  <c r="O91" i="1" s="1"/>
  <c r="P91" i="1" s="1"/>
  <c r="Q91" i="1" s="1"/>
  <c r="R91" i="1" s="1"/>
  <c r="S91" i="1" s="1"/>
  <c r="T91" i="1" s="1"/>
  <c r="U91" i="1" s="1"/>
  <c r="V91" i="1" s="1"/>
  <c r="W91" i="1" s="1"/>
  <c r="X91" i="1" s="1"/>
  <c r="Y91" i="1" s="1"/>
  <c r="Z91" i="1" s="1"/>
  <c r="AA91" i="1" s="1"/>
  <c r="AB91" i="1" s="1"/>
  <c r="K92" i="1"/>
  <c r="L92" i="1" s="1"/>
  <c r="M92" i="1" s="1"/>
  <c r="N92" i="1" s="1"/>
  <c r="O92" i="1" s="1"/>
  <c r="P92" i="1" s="1"/>
  <c r="Q92" i="1" s="1"/>
  <c r="R92" i="1" s="1"/>
  <c r="S92" i="1" s="1"/>
  <c r="T92" i="1" s="1"/>
  <c r="U92" i="1" s="1"/>
  <c r="V92" i="1" s="1"/>
  <c r="W92" i="1" s="1"/>
  <c r="X92" i="1" s="1"/>
  <c r="Y92" i="1" s="1"/>
  <c r="Z92" i="1" s="1"/>
  <c r="AA92" i="1" s="1"/>
  <c r="AB92" i="1" s="1"/>
  <c r="K88" i="1"/>
  <c r="L88" i="1" s="1"/>
  <c r="M88" i="1" s="1"/>
  <c r="N88" i="1" s="1"/>
  <c r="O88" i="1" s="1"/>
  <c r="P88" i="1" s="1"/>
  <c r="Q88" i="1" s="1"/>
  <c r="R88" i="1" s="1"/>
  <c r="S88" i="1" s="1"/>
  <c r="T88" i="1" s="1"/>
  <c r="U88" i="1" s="1"/>
  <c r="V88" i="1" s="1"/>
  <c r="W88" i="1" s="1"/>
  <c r="X88" i="1" s="1"/>
  <c r="Y88" i="1" s="1"/>
  <c r="Z88" i="1" s="1"/>
  <c r="AA88" i="1" s="1"/>
  <c r="AB88" i="1" s="1"/>
  <c r="AB104" i="1"/>
  <c r="K79" i="1"/>
  <c r="L79" i="1" s="1"/>
  <c r="M79" i="1" s="1"/>
  <c r="N79" i="1" s="1"/>
  <c r="O79" i="1" s="1"/>
  <c r="P79" i="1" s="1"/>
  <c r="Q79" i="1" s="1"/>
  <c r="R79" i="1" s="1"/>
  <c r="S79" i="1" s="1"/>
  <c r="T79" i="1" s="1"/>
  <c r="U79" i="1" s="1"/>
  <c r="V79" i="1" s="1"/>
  <c r="W79" i="1" s="1"/>
  <c r="X79" i="1" s="1"/>
  <c r="Y79" i="1" s="1"/>
  <c r="Z79" i="1" s="1"/>
  <c r="AA79" i="1" s="1"/>
  <c r="AB79" i="1" s="1"/>
  <c r="K80" i="1"/>
  <c r="L80" i="1" s="1"/>
  <c r="M80" i="1" s="1"/>
  <c r="N80" i="1" s="1"/>
  <c r="O80" i="1" s="1"/>
  <c r="P80" i="1" s="1"/>
  <c r="Q80" i="1" s="1"/>
  <c r="R80" i="1" s="1"/>
  <c r="S80" i="1" s="1"/>
  <c r="T80" i="1" s="1"/>
  <c r="U80" i="1" s="1"/>
  <c r="V80" i="1" s="1"/>
  <c r="W80" i="1" s="1"/>
  <c r="X80" i="1" s="1"/>
  <c r="Y80" i="1" s="1"/>
  <c r="Z80" i="1" s="1"/>
  <c r="AA80" i="1" s="1"/>
  <c r="AB80" i="1" s="1"/>
  <c r="K81" i="1"/>
  <c r="L81" i="1" s="1"/>
  <c r="M81" i="1" s="1"/>
  <c r="N81" i="1" s="1"/>
  <c r="O81" i="1" s="1"/>
  <c r="P81" i="1" s="1"/>
  <c r="Q81" i="1" s="1"/>
  <c r="R81" i="1" s="1"/>
  <c r="S81" i="1" s="1"/>
  <c r="T81" i="1" s="1"/>
  <c r="U81" i="1" s="1"/>
  <c r="V81" i="1" s="1"/>
  <c r="W81" i="1" s="1"/>
  <c r="X81" i="1" s="1"/>
  <c r="Y81" i="1" s="1"/>
  <c r="Z81" i="1" s="1"/>
  <c r="AA81" i="1" s="1"/>
  <c r="AB81" i="1" s="1"/>
  <c r="K78" i="1"/>
  <c r="L78" i="1" s="1"/>
  <c r="M78" i="1" s="1"/>
  <c r="N78" i="1" s="1"/>
  <c r="O78" i="1" s="1"/>
  <c r="P78" i="1" s="1"/>
  <c r="Q78" i="1" s="1"/>
  <c r="R78" i="1" s="1"/>
  <c r="S78" i="1" s="1"/>
  <c r="T78" i="1" s="1"/>
  <c r="U78" i="1" s="1"/>
  <c r="V78" i="1" s="1"/>
  <c r="W78" i="1" s="1"/>
  <c r="X78" i="1" s="1"/>
  <c r="Y78" i="1" s="1"/>
  <c r="Z78" i="1" s="1"/>
  <c r="AA78" i="1" s="1"/>
  <c r="AB78" i="1" s="1"/>
  <c r="G53" i="1"/>
  <c r="G52" i="1"/>
  <c r="G51" i="1"/>
  <c r="I56" i="3" l="1"/>
  <c r="H80" i="3"/>
  <c r="C109" i="1"/>
  <c r="J109" i="1" s="1"/>
  <c r="M69" i="3"/>
  <c r="L73" i="3"/>
  <c r="I82" i="1"/>
  <c r="I87" i="1" s="1"/>
  <c r="J117" i="1"/>
  <c r="J103" i="1"/>
  <c r="I103" i="1"/>
  <c r="I117" i="1"/>
  <c r="J56" i="3" l="1"/>
  <c r="I80" i="3"/>
  <c r="C111" i="1"/>
  <c r="I109" i="1"/>
  <c r="I111" i="1" s="1"/>
  <c r="K109" i="1"/>
  <c r="L109" i="1" s="1"/>
  <c r="J111" i="1"/>
  <c r="J136" i="1"/>
  <c r="K136" i="1" s="1"/>
  <c r="L136" i="1" s="1"/>
  <c r="M136" i="1" s="1"/>
  <c r="N136" i="1" s="1"/>
  <c r="O136" i="1" s="1"/>
  <c r="P136" i="1" s="1"/>
  <c r="Q136" i="1" s="1"/>
  <c r="R136" i="1" s="1"/>
  <c r="S136" i="1" s="1"/>
  <c r="T136" i="1" s="1"/>
  <c r="U136" i="1" s="1"/>
  <c r="V136" i="1" s="1"/>
  <c r="W136" i="1" s="1"/>
  <c r="X136" i="1" s="1"/>
  <c r="Y136" i="1" s="1"/>
  <c r="Z136" i="1" s="1"/>
  <c r="AA136" i="1" s="1"/>
  <c r="AB136" i="1" s="1"/>
  <c r="N69" i="3"/>
  <c r="M73" i="3"/>
  <c r="K117" i="1"/>
  <c r="K103" i="1"/>
  <c r="J82" i="1"/>
  <c r="J87" i="1" s="1"/>
  <c r="K56" i="3" l="1"/>
  <c r="J80" i="3"/>
  <c r="K111" i="1"/>
  <c r="M109" i="1"/>
  <c r="L111" i="1"/>
  <c r="O69" i="3"/>
  <c r="N73" i="3"/>
  <c r="I94" i="1"/>
  <c r="L117" i="1"/>
  <c r="L103" i="1"/>
  <c r="K82" i="1"/>
  <c r="L56" i="3" l="1"/>
  <c r="K80" i="3"/>
  <c r="N109" i="1"/>
  <c r="M111" i="1"/>
  <c r="P69" i="3"/>
  <c r="O73" i="3"/>
  <c r="J94" i="1"/>
  <c r="K87" i="1"/>
  <c r="M103" i="1"/>
  <c r="M117" i="1"/>
  <c r="L82" i="1"/>
  <c r="M56" i="3" l="1"/>
  <c r="L80" i="3"/>
  <c r="O109" i="1"/>
  <c r="N111" i="1"/>
  <c r="Q69" i="3"/>
  <c r="P73" i="3"/>
  <c r="K94" i="1"/>
  <c r="L87" i="1"/>
  <c r="N117" i="1"/>
  <c r="N103" i="1"/>
  <c r="M82" i="1"/>
  <c r="N56" i="3" l="1"/>
  <c r="M80" i="3"/>
  <c r="P109" i="1"/>
  <c r="O111" i="1"/>
  <c r="R69" i="3"/>
  <c r="Q73" i="3"/>
  <c r="L94" i="1"/>
  <c r="M87" i="1"/>
  <c r="O103" i="1"/>
  <c r="O117" i="1"/>
  <c r="N82" i="1"/>
  <c r="O56" i="3" l="1"/>
  <c r="N80" i="3"/>
  <c r="Q109" i="1"/>
  <c r="P111" i="1"/>
  <c r="S69" i="3"/>
  <c r="R73" i="3"/>
  <c r="M94" i="1"/>
  <c r="N87" i="1"/>
  <c r="P117" i="1"/>
  <c r="P103" i="1"/>
  <c r="O82" i="1"/>
  <c r="P56" i="3" l="1"/>
  <c r="O80" i="3"/>
  <c r="R109" i="1"/>
  <c r="Q111" i="1"/>
  <c r="T69" i="3"/>
  <c r="S73" i="3"/>
  <c r="N94" i="1"/>
  <c r="O87" i="1"/>
  <c r="Q103" i="1"/>
  <c r="Q117" i="1"/>
  <c r="P82" i="1"/>
  <c r="Q56" i="3" l="1"/>
  <c r="P80" i="3"/>
  <c r="S109" i="1"/>
  <c r="R111" i="1"/>
  <c r="U69" i="3"/>
  <c r="T73" i="3"/>
  <c r="O94" i="1"/>
  <c r="P87" i="1"/>
  <c r="R117" i="1"/>
  <c r="R103" i="1"/>
  <c r="Q82" i="1"/>
  <c r="R56" i="3" l="1"/>
  <c r="Q80" i="3"/>
  <c r="T109" i="1"/>
  <c r="S111" i="1"/>
  <c r="V69" i="3"/>
  <c r="U73" i="3"/>
  <c r="P94" i="1"/>
  <c r="Q87" i="1"/>
  <c r="S103" i="1"/>
  <c r="S117" i="1"/>
  <c r="R82" i="1"/>
  <c r="S56" i="3" l="1"/>
  <c r="R80" i="3"/>
  <c r="U109" i="1"/>
  <c r="T111" i="1"/>
  <c r="V73" i="3"/>
  <c r="Q94" i="1"/>
  <c r="R87" i="1"/>
  <c r="T117" i="1"/>
  <c r="T103" i="1"/>
  <c r="S82" i="1"/>
  <c r="T56" i="3" l="1"/>
  <c r="S80" i="3"/>
  <c r="V109" i="1"/>
  <c r="U111" i="1"/>
  <c r="R94" i="1"/>
  <c r="S87" i="1"/>
  <c r="U103" i="1"/>
  <c r="U117" i="1"/>
  <c r="T82" i="1"/>
  <c r="U56" i="3" l="1"/>
  <c r="T80" i="3"/>
  <c r="W109" i="1"/>
  <c r="V111" i="1"/>
  <c r="S94" i="1"/>
  <c r="T87" i="1"/>
  <c r="V117" i="1"/>
  <c r="V103" i="1"/>
  <c r="U82" i="1"/>
  <c r="V56" i="3" l="1"/>
  <c r="V80" i="3" s="1"/>
  <c r="U80" i="3"/>
  <c r="X109" i="1"/>
  <c r="W111" i="1"/>
  <c r="T94" i="1"/>
  <c r="U87" i="1"/>
  <c r="W103" i="1"/>
  <c r="W117" i="1"/>
  <c r="V82" i="1"/>
  <c r="Y109" i="1" l="1"/>
  <c r="X111" i="1"/>
  <c r="U94" i="1"/>
  <c r="V87" i="1"/>
  <c r="X103" i="1"/>
  <c r="X117" i="1"/>
  <c r="W82" i="1"/>
  <c r="Z109" i="1" l="1"/>
  <c r="Y111" i="1"/>
  <c r="V94" i="1"/>
  <c r="W87" i="1"/>
  <c r="Y117" i="1"/>
  <c r="Y103" i="1"/>
  <c r="X82" i="1"/>
  <c r="AA109" i="1" l="1"/>
  <c r="Z111" i="1"/>
  <c r="W94" i="1"/>
  <c r="X87" i="1"/>
  <c r="Z103" i="1"/>
  <c r="Z117" i="1"/>
  <c r="Y82" i="1"/>
  <c r="AB109" i="1" l="1"/>
  <c r="AB111" i="1" s="1"/>
  <c r="AA111" i="1"/>
  <c r="X94" i="1"/>
  <c r="Y87" i="1"/>
  <c r="AB117" i="1"/>
  <c r="AA117" i="1"/>
  <c r="AB103" i="1"/>
  <c r="AA103" i="1"/>
  <c r="Z82" i="1"/>
  <c r="Y94" i="1" l="1"/>
  <c r="Z87" i="1"/>
  <c r="AB82" i="1"/>
  <c r="AA82" i="1"/>
  <c r="Z94" i="1" l="1"/>
  <c r="AA87" i="1"/>
  <c r="AB87" i="1"/>
  <c r="AA94" i="1" l="1"/>
  <c r="AB94" i="1"/>
  <c r="F54" i="1"/>
  <c r="G32" i="1"/>
  <c r="G33" i="1"/>
  <c r="G34" i="1"/>
  <c r="G35" i="1"/>
  <c r="G37" i="1"/>
  <c r="G43" i="1"/>
  <c r="G44" i="1"/>
  <c r="G45" i="1"/>
  <c r="G46" i="1"/>
  <c r="G47" i="1"/>
  <c r="G48" i="1"/>
  <c r="G49" i="1"/>
  <c r="G31" i="1"/>
  <c r="G25" i="1"/>
  <c r="G18" i="1"/>
  <c r="C124" i="1" l="1"/>
  <c r="M124" i="1"/>
  <c r="M125" i="1" s="1"/>
  <c r="M127" i="1" s="1"/>
  <c r="M137" i="1" s="1"/>
  <c r="C125" i="1" l="1"/>
  <c r="C127" i="1" s="1"/>
  <c r="C144" i="1" s="1"/>
  <c r="L124" i="1"/>
  <c r="L125" i="1" s="1"/>
  <c r="L127" i="1" s="1"/>
  <c r="L137" i="1" s="1"/>
  <c r="N124" i="1"/>
  <c r="N125" i="1" s="1"/>
  <c r="N127" i="1" s="1"/>
  <c r="N137" i="1" s="1"/>
  <c r="K124" i="1"/>
  <c r="K125" i="1" s="1"/>
  <c r="K127" i="1" s="1"/>
  <c r="K137" i="1" s="1"/>
  <c r="R124" i="1"/>
  <c r="R125" i="1" s="1"/>
  <c r="R127" i="1" s="1"/>
  <c r="R137" i="1" s="1"/>
  <c r="Q124" i="1"/>
  <c r="Q125" i="1" s="1"/>
  <c r="Q127" i="1" s="1"/>
  <c r="Q137" i="1" s="1"/>
  <c r="P124" i="1"/>
  <c r="P125" i="1" s="1"/>
  <c r="P127" i="1" s="1"/>
  <c r="P137" i="1" s="1"/>
  <c r="O124" i="1"/>
  <c r="O125" i="1" s="1"/>
  <c r="O127" i="1" s="1"/>
  <c r="O137" i="1" s="1"/>
  <c r="T124" i="1"/>
  <c r="T125" i="1" s="1"/>
  <c r="T127" i="1" s="1"/>
  <c r="T137" i="1" s="1"/>
  <c r="S124" i="1"/>
  <c r="S125" i="1" s="1"/>
  <c r="S127" i="1" s="1"/>
  <c r="S137" i="1" s="1"/>
  <c r="U124" i="1" l="1"/>
  <c r="U125" i="1" s="1"/>
  <c r="U127" i="1" s="1"/>
  <c r="U137" i="1" s="1"/>
  <c r="V124" i="1" l="1"/>
  <c r="V125" i="1" s="1"/>
  <c r="V127" i="1" s="1"/>
  <c r="V137" i="1" s="1"/>
  <c r="W124" i="1" l="1"/>
  <c r="W125" i="1" s="1"/>
  <c r="W127" i="1" s="1"/>
  <c r="W137" i="1" s="1"/>
  <c r="X124" i="1" l="1"/>
  <c r="X125" i="1" s="1"/>
  <c r="X127" i="1" s="1"/>
  <c r="X137" i="1" s="1"/>
  <c r="Y124" i="1" l="1"/>
  <c r="Y125" i="1" s="1"/>
  <c r="Y127" i="1" s="1"/>
  <c r="Y137" i="1" s="1"/>
  <c r="Z124" i="1" l="1"/>
  <c r="Z125" i="1" s="1"/>
  <c r="Z127" i="1" s="1"/>
  <c r="Z137" i="1" s="1"/>
  <c r="AB124" i="1" l="1"/>
  <c r="AB125" i="1" s="1"/>
  <c r="AB127" i="1" s="1"/>
  <c r="AB137" i="1" s="1"/>
  <c r="AA124" i="1"/>
  <c r="AA125" i="1" s="1"/>
  <c r="AA127" i="1" s="1"/>
  <c r="AA137" i="1" s="1"/>
  <c r="J124" i="1"/>
  <c r="J125" i="1" s="1"/>
  <c r="J127" i="1" s="1"/>
  <c r="J137" i="1" s="1"/>
  <c r="I124" i="1"/>
  <c r="I125" i="1" s="1"/>
  <c r="I127" i="1" l="1"/>
  <c r="I144" i="1" s="1"/>
  <c r="G42" i="1"/>
  <c r="E50" i="1"/>
  <c r="E54" i="1" l="1"/>
  <c r="G11" i="1" s="1"/>
  <c r="G12" i="1"/>
  <c r="G50" i="1"/>
  <c r="G54" i="1" s="1"/>
  <c r="E20" i="1"/>
  <c r="F19" i="1" l="1"/>
  <c r="G19" i="1" s="1"/>
  <c r="F20" i="1"/>
  <c r="C93" i="3"/>
  <c r="C95" i="3" s="1"/>
  <c r="E26" i="1"/>
  <c r="F26" i="1" l="1"/>
  <c r="F55" i="1" s="1"/>
  <c r="G20" i="1"/>
  <c r="F6" i="1" s="1"/>
  <c r="C134" i="1" s="1"/>
  <c r="H6" i="1"/>
  <c r="E55" i="1"/>
  <c r="G26" i="1" l="1"/>
  <c r="G55" i="1" s="1"/>
  <c r="C89" i="3"/>
  <c r="C91" i="3" s="1"/>
  <c r="C96" i="3" s="1"/>
  <c r="C139" i="1"/>
  <c r="C137" i="1" s="1"/>
  <c r="I142" i="1" s="1"/>
  <c r="C15" i="3" s="1"/>
  <c r="C49" i="3" s="1"/>
  <c r="C82" i="3" s="1"/>
  <c r="C86" i="3" s="1"/>
  <c r="J133" i="1"/>
  <c r="K133" i="1" s="1"/>
  <c r="I134" i="1"/>
  <c r="P134" i="1" s="1"/>
  <c r="J134" i="1"/>
  <c r="K134" i="1" s="1"/>
  <c r="C99" i="3" l="1"/>
  <c r="C106" i="3" s="1"/>
  <c r="J144" i="1"/>
  <c r="J142" i="1"/>
  <c r="L134" i="1"/>
  <c r="M134" i="1" s="1"/>
  <c r="R134" i="1"/>
  <c r="Q134" i="1"/>
  <c r="L133" i="1"/>
  <c r="K144" i="1"/>
  <c r="K142" i="1"/>
  <c r="E15" i="3" s="1"/>
  <c r="D15" i="3" l="1"/>
  <c r="D49" i="3" s="1"/>
  <c r="D82" i="3" s="1"/>
  <c r="D86" i="3" s="1"/>
  <c r="D98" i="3"/>
  <c r="W134" i="1"/>
  <c r="X134" i="1"/>
  <c r="N134" i="1"/>
  <c r="O134" i="1" s="1"/>
  <c r="T134" i="1"/>
  <c r="S134" i="1"/>
  <c r="E49" i="3"/>
  <c r="E82" i="3" s="1"/>
  <c r="E86" i="3" s="1"/>
  <c r="M133" i="1"/>
  <c r="L144" i="1"/>
  <c r="L142" i="1"/>
  <c r="F15" i="3" s="1"/>
  <c r="D99" i="3" l="1"/>
  <c r="E98" i="3" s="1"/>
  <c r="E99" i="3" s="1"/>
  <c r="F98" i="3" s="1"/>
  <c r="U134" i="1"/>
  <c r="V134" i="1"/>
  <c r="Y134" i="1"/>
  <c r="Z134" i="1"/>
  <c r="F49" i="3"/>
  <c r="F82" i="3" s="1"/>
  <c r="F86" i="3" s="1"/>
  <c r="N133" i="1"/>
  <c r="M144" i="1"/>
  <c r="M142" i="1"/>
  <c r="G15" i="3" s="1"/>
  <c r="D106" i="3" l="1"/>
  <c r="AA134" i="1"/>
  <c r="AB134" i="1"/>
  <c r="E106" i="3"/>
  <c r="F99" i="3"/>
  <c r="G98" i="3" s="1"/>
  <c r="G49" i="3"/>
  <c r="G82" i="3" s="1"/>
  <c r="G86" i="3" s="1"/>
  <c r="O133" i="1"/>
  <c r="N144" i="1"/>
  <c r="N142" i="1"/>
  <c r="H15" i="3" s="1"/>
  <c r="F106" i="3" l="1"/>
  <c r="G99" i="3"/>
  <c r="G106" i="3" s="1"/>
  <c r="H49" i="3"/>
  <c r="H82" i="3" s="1"/>
  <c r="H86" i="3" s="1"/>
  <c r="P133" i="1"/>
  <c r="O142" i="1"/>
  <c r="I15" i="3" s="1"/>
  <c r="O144" i="1"/>
  <c r="H98" i="3" l="1"/>
  <c r="H99" i="3" s="1"/>
  <c r="I98" i="3" s="1"/>
  <c r="I49" i="3"/>
  <c r="I82" i="3" s="1"/>
  <c r="I86" i="3" s="1"/>
  <c r="Q133" i="1"/>
  <c r="P144" i="1"/>
  <c r="P142" i="1"/>
  <c r="J15" i="3" s="1"/>
  <c r="I99" i="3" l="1"/>
  <c r="J98" i="3" s="1"/>
  <c r="H106" i="3"/>
  <c r="J49" i="3"/>
  <c r="J82" i="3" s="1"/>
  <c r="J86" i="3" s="1"/>
  <c r="R133" i="1"/>
  <c r="Q144" i="1"/>
  <c r="Q142" i="1"/>
  <c r="K15" i="3" s="1"/>
  <c r="I106" i="3" l="1"/>
  <c r="J99" i="3"/>
  <c r="J106" i="3" s="1"/>
  <c r="K49" i="3"/>
  <c r="K82" i="3" s="1"/>
  <c r="K86" i="3" s="1"/>
  <c r="S133" i="1"/>
  <c r="R144" i="1"/>
  <c r="R142" i="1"/>
  <c r="L15" i="3" s="1"/>
  <c r="K98" i="3" l="1"/>
  <c r="K99" i="3" s="1"/>
  <c r="K106" i="3" s="1"/>
  <c r="L49" i="3"/>
  <c r="L82" i="3" s="1"/>
  <c r="L86" i="3" s="1"/>
  <c r="T133" i="1"/>
  <c r="S142" i="1"/>
  <c r="M15" i="3" s="1"/>
  <c r="S144" i="1"/>
  <c r="L98" i="3" l="1"/>
  <c r="L99" i="3" s="1"/>
  <c r="M98" i="3" s="1"/>
  <c r="M49" i="3"/>
  <c r="M82" i="3" s="1"/>
  <c r="M86" i="3" s="1"/>
  <c r="U133" i="1"/>
  <c r="T142" i="1"/>
  <c r="N15" i="3" s="1"/>
  <c r="T144" i="1"/>
  <c r="M99" i="3" l="1"/>
  <c r="N98" i="3" s="1"/>
  <c r="N49" i="3"/>
  <c r="N82" i="3" s="1"/>
  <c r="N86" i="3" s="1"/>
  <c r="L106" i="3"/>
  <c r="V133" i="1"/>
  <c r="U144" i="1"/>
  <c r="U142" i="1"/>
  <c r="O15" i="3" s="1"/>
  <c r="N99" i="3" l="1"/>
  <c r="O98" i="3" s="1"/>
  <c r="M106" i="3"/>
  <c r="O49" i="3"/>
  <c r="O82" i="3" s="1"/>
  <c r="O86" i="3" s="1"/>
  <c r="W133" i="1"/>
  <c r="V144" i="1"/>
  <c r="V142" i="1"/>
  <c r="P15" i="3" s="1"/>
  <c r="O99" i="3" l="1"/>
  <c r="O106" i="3" s="1"/>
  <c r="N106" i="3"/>
  <c r="P49" i="3"/>
  <c r="P82" i="3" s="1"/>
  <c r="P86" i="3" s="1"/>
  <c r="X133" i="1"/>
  <c r="W144" i="1"/>
  <c r="W142" i="1"/>
  <c r="Q15" i="3" s="1"/>
  <c r="P98" i="3" l="1"/>
  <c r="P99" i="3" s="1"/>
  <c r="Q98" i="3" s="1"/>
  <c r="Q49" i="3"/>
  <c r="Q82" i="3" s="1"/>
  <c r="Q86" i="3" s="1"/>
  <c r="Y133" i="1"/>
  <c r="X144" i="1"/>
  <c r="X142" i="1"/>
  <c r="R15" i="3" s="1"/>
  <c r="P106" i="3" l="1"/>
  <c r="Q99" i="3"/>
  <c r="Q106" i="3" s="1"/>
  <c r="R49" i="3"/>
  <c r="R82" i="3" s="1"/>
  <c r="R86" i="3" s="1"/>
  <c r="Z133" i="1"/>
  <c r="Y144" i="1"/>
  <c r="Y142" i="1"/>
  <c r="S15" i="3" s="1"/>
  <c r="R98" i="3" l="1"/>
  <c r="R99" i="3" s="1"/>
  <c r="R106" i="3" s="1"/>
  <c r="S49" i="3"/>
  <c r="S82" i="3" s="1"/>
  <c r="S86" i="3" s="1"/>
  <c r="AA133" i="1"/>
  <c r="Z144" i="1"/>
  <c r="Z142" i="1"/>
  <c r="T15" i="3" s="1"/>
  <c r="T49" i="3" l="1"/>
  <c r="T82" i="3" s="1"/>
  <c r="T86" i="3" s="1"/>
  <c r="S98" i="3"/>
  <c r="S99" i="3" s="1"/>
  <c r="T98" i="3" s="1"/>
  <c r="AB133" i="1"/>
  <c r="AA144" i="1"/>
  <c r="AA142" i="1"/>
  <c r="U15" i="3" s="1"/>
  <c r="S106" i="3" l="1"/>
  <c r="T99" i="3"/>
  <c r="T106" i="3" s="1"/>
  <c r="U49" i="3"/>
  <c r="U82" i="3" s="1"/>
  <c r="U86" i="3" s="1"/>
  <c r="AB144" i="1"/>
  <c r="AB142" i="1"/>
  <c r="V15" i="3" s="1"/>
  <c r="U98" i="3" l="1"/>
  <c r="U99" i="3" s="1"/>
  <c r="U106" i="3" s="1"/>
  <c r="V49" i="3"/>
  <c r="V82" i="3" s="1"/>
  <c r="V86" i="3" s="1"/>
  <c r="V98" i="3" l="1"/>
  <c r="V99" i="3" s="1"/>
  <c r="V10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tc={63A71D84-25A9-364B-A9A4-0380B237244A}</author>
    <author>tc={A3E6705B-3203-3B47-B889-0443449FC7A2}</author>
  </authors>
  <commentList>
    <comment ref="E37" authorId="0" shapeId="0" xr:uid="{63A71D84-25A9-364B-A9A4-0380B237244A}">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A3E6705B-3203-3B47-B889-0443449FC7A2}">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tc={E50BBFD0-F329-5545-B41D-E88F7A7F857F}</author>
    <author>tc={BE7B747C-27AD-4243-8C9C-1EB5800E0390}</author>
  </authors>
  <commentList>
    <comment ref="E37" authorId="0" shapeId="0" xr:uid="{E50BBFD0-F329-5545-B41D-E88F7A7F857F}">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BE7B747C-27AD-4243-8C9C-1EB5800E039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tc={5129147D-FDFC-2744-8BB8-253A3BE0FB20}</author>
    <author>tc={D961B556-08B9-4243-A6CE-75B655E673F0}</author>
  </authors>
  <commentList>
    <comment ref="E37" authorId="0" shapeId="0" xr:uid="{5129147D-FDFC-2744-8BB8-253A3BE0FB20}">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D961B556-08B9-4243-A6CE-75B655E673F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tc={071E0EA1-27C5-8545-A7A7-123D056A3C9F}</author>
    <author>tc={76F30F92-3BA5-544A-8C5C-45CA8D33696D}</author>
  </authors>
  <commentList>
    <comment ref="E37" authorId="0" shapeId="0" xr:uid="{071E0EA1-27C5-8545-A7A7-123D056A3C9F}">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76F30F92-3BA5-544A-8C5C-45CA8D33696D}">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tc={DF663E3F-CD14-8049-A61C-15D72A605772}</author>
    <author>tc={9E8B5CA7-7413-A742-83E0-EE7638E9977C}</author>
  </authors>
  <commentList>
    <comment ref="E37" authorId="0" shapeId="0" xr:uid="{DF663E3F-CD14-8049-A61C-15D72A605772}">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9E8B5CA7-7413-A742-83E0-EE7638E9977C}">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tc={F78E3C76-E1D8-B34D-BE2E-88C3B90C27B6}</author>
  </authors>
  <commentList>
    <comment ref="B139" authorId="0" shapeId="0" xr:uid="{F78E3C76-E1D8-B34D-BE2E-88C3B90C27B6}">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tc={5C166768-D331-594C-93AB-1744C6002F35}</author>
    <author>tc={013F4758-59B1-0A4E-94CB-666AC888B920}</author>
  </authors>
  <commentList>
    <comment ref="E37" authorId="0" shapeId="0" xr:uid="{5C166768-D331-594C-93AB-1744C6002F35}">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013F4758-59B1-0A4E-94CB-666AC888B92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tc={4B135BE3-229E-FA49-B3F8-43DAD72741B4}</author>
    <author>tc={41895CCA-AC08-684A-9425-55A1C4D2DA13}</author>
  </authors>
  <commentList>
    <comment ref="E37" authorId="0" shapeId="0" xr:uid="{4B135BE3-229E-FA49-B3F8-43DAD72741B4}">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41895CCA-AC08-684A-9425-55A1C4D2DA13}">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tc={1E08499D-2670-1F48-AA5D-565B6285C641}</author>
    <author>tc={83115FFA-58B4-4849-8D52-C4CF4AEFD5EF}</author>
  </authors>
  <commentList>
    <comment ref="E37" authorId="0" shapeId="0" xr:uid="{1E08499D-2670-1F48-AA5D-565B6285C641}">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83115FFA-58B4-4849-8D52-C4CF4AEFD5EF}">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tc={43A0EBFF-E514-314E-9E6C-2BA1CA8CB7B6}</author>
    <author>tc={C3AA0CCE-8DB0-D745-9742-82C496713B0A}</author>
  </authors>
  <commentList>
    <comment ref="E37" authorId="0" shapeId="0" xr:uid="{43A0EBFF-E514-314E-9E6C-2BA1CA8CB7B6}">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C3AA0CCE-8DB0-D745-9742-82C496713B0A}">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tc={6237298C-C344-E940-AEEE-D3035A420E74}</author>
    <author>tc={DC7005D9-D9E3-9A40-9D5A-2DF308707583}</author>
  </authors>
  <commentList>
    <comment ref="E37" authorId="0" shapeId="0" xr:uid="{6237298C-C344-E940-AEEE-D3035A420E74}">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DC7005D9-D9E3-9A40-9D5A-2DF308707583}">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tc={D77EE9C8-2FC1-4042-861F-49AA1E072821}</author>
  </authors>
  <commentList>
    <comment ref="B139" authorId="0" shapeId="0" xr:uid="{D77EE9C8-2FC1-4042-861F-49AA1E072821}">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tc={218112F1-8403-4349-8CE1-C4DCD077FE20}</author>
  </authors>
  <commentList>
    <comment ref="B139" authorId="0" shapeId="0" xr:uid="{218112F1-8403-4349-8CE1-C4DCD077FE20}">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tc={B6F4D297-007B-9048-9585-627AA87ECB19}</author>
    <author>tc={2BEB2A50-3A3A-9D4F-A0A0-905F3D386122}</author>
  </authors>
  <commentList>
    <comment ref="E37" authorId="0" shapeId="0" xr:uid="{B6F4D297-007B-9048-9585-627AA87ECB19}">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2BEB2A50-3A3A-9D4F-A0A0-905F3D386122}">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tc={5A717C21-D5A1-B741-B812-D3DE52F2C3EB}</author>
    <author>tc={371EA48C-7C4A-034E-A803-4BD5EF5B3D1E}</author>
  </authors>
  <commentList>
    <comment ref="E37" authorId="0" shapeId="0" xr:uid="{5A717C21-D5A1-B741-B812-D3DE52F2C3EB}">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371EA48C-7C4A-034E-A803-4BD5EF5B3D1E}">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tc={9F6DA31C-52BE-CA47-B02F-D0D7C550AE6D}</author>
    <author>tc={7E0A2BC6-A8BE-3447-804B-FA1B0E6010B7}</author>
  </authors>
  <commentList>
    <comment ref="E37" authorId="0" shapeId="0" xr:uid="{9F6DA31C-52BE-CA47-B02F-D0D7C550AE6D}">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7E0A2BC6-A8BE-3447-804B-FA1B0E6010B7}">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tc={CE597AC3-68E7-5A48-AAED-3EFAE9DD6001}</author>
    <author>tc={DD53FBEF-D49B-3544-B310-702A51A07312}</author>
  </authors>
  <commentList>
    <comment ref="E37" authorId="0" shapeId="0" xr:uid="{CE597AC3-68E7-5A48-AAED-3EFAE9DD6001}">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DD53FBEF-D49B-3544-B310-702A51A07312}">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tc={0CCB3E0E-9FEE-E54A-A2A1-F0CA7F2388E5}</author>
    <author>tc={79D6C5E7-3C37-C24E-8F12-33C281BF3F46}</author>
  </authors>
  <commentList>
    <comment ref="E37" authorId="0" shapeId="0" xr:uid="{0CCB3E0E-9FEE-E54A-A2A1-F0CA7F2388E5}">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79D6C5E7-3C37-C24E-8F12-33C281BF3F46}">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tc={CC3625FD-3A57-8C4A-9DC9-B9574560E1D8}</author>
    <author>tc={840E9FBB-4D3F-924A-BCAE-31E07409DD07}</author>
  </authors>
  <commentList>
    <comment ref="E37" authorId="0" shapeId="0" xr:uid="{CC3625FD-3A57-8C4A-9DC9-B9574560E1D8}">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840E9FBB-4D3F-924A-BCAE-31E07409DD07}">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tc={C5E292E3-3F30-274A-BA5F-4F7F81AF44AF}</author>
    <author>tc={E948C7D9-F6D8-DE43-9723-62C27F4B871F}</author>
  </authors>
  <commentList>
    <comment ref="E37" authorId="0" shapeId="0" xr:uid="{C5E292E3-3F30-274A-BA5F-4F7F81AF44AF}">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E948C7D9-F6D8-DE43-9723-62C27F4B871F}">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tc={46D4A900-E05F-3D4D-A21B-1E1A8BC0832E}</author>
    <author>tc={011EE7BF-D6B4-1844-9D17-DA86E242A65C}</author>
  </authors>
  <commentList>
    <comment ref="E37" authorId="0" shapeId="0" xr:uid="{46D4A900-E05F-3D4D-A21B-1E1A8BC0832E}">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011EE7BF-D6B4-1844-9D17-DA86E242A65C}">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tc={39EC9935-AC2A-C84C-AE88-E2C87A2D5A1B}</author>
    <author>tc={25A85E95-B7F7-4246-9C20-D1E8E6775C97}</author>
  </authors>
  <commentList>
    <comment ref="E37" authorId="0" shapeId="0" xr:uid="{39EC9935-AC2A-C84C-AE88-E2C87A2D5A1B}">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25A85E95-B7F7-4246-9C20-D1E8E6775C97}">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tc={B7B25460-92ED-2440-9958-302516955FF9}</author>
    <author>tc={62346087-A6C4-074D-AF43-6231A7121A18}</author>
  </authors>
  <commentList>
    <comment ref="E37" authorId="0" shapeId="0" xr:uid="{B7B25460-92ED-2440-9958-302516955FF9}">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62346087-A6C4-074D-AF43-6231A7121A18}">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tc={3FED13A6-1B26-4F46-992D-DD923388B769}</author>
  </authors>
  <commentList>
    <comment ref="B139" authorId="0" shapeId="0" xr:uid="{3FED13A6-1B26-4F46-992D-DD923388B769}">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tc={CD7C3513-D273-7849-9AD7-2837127B9EC0}</author>
    <author>tc={6E5F6065-1B51-8E41-AEEB-AE0D193B1FA9}</author>
  </authors>
  <commentList>
    <comment ref="E37" authorId="0" shapeId="0" xr:uid="{CD7C3513-D273-7849-9AD7-2837127B9EC0}">
      <text>
        <t>[Threaded comment]
Your version of Excel allows you to read this threaded comment; however, any edits to it will get removed if the file is opened in a newer version of Excel. Learn more: https://go.microsoft.com/fwlink/?linkid=870924
Comment:
    If you have dedicated staff that is identified on the Fin_Sustainability Plan_20 Year tab, don’t double count it here</t>
      </text>
    </comment>
    <comment ref="B139" authorId="1" shapeId="0" xr:uid="{6E5F6065-1B51-8E41-AEEB-AE0D193B1FA9}">
      <text>
        <t>[Threaded comment]
Your version of Excel allows you to read this threaded comment; however, any edits to it will get removed if the file is opened in a newer version of Excel. Learn more: https://go.microsoft.com/fwlink/?linkid=870924
Comment:
    The total amount of COSR and all other FIHPP funds received should not exceed $10 million.</t>
      </text>
    </comment>
  </commentList>
</comments>
</file>

<file path=xl/sharedStrings.xml><?xml version="1.0" encoding="utf-8"?>
<sst xmlns="http://schemas.openxmlformats.org/spreadsheetml/2006/main" count="7009" uniqueCount="385">
  <si>
    <t>Instructions</t>
  </si>
  <si>
    <t>This tool serves as a foundation for constructing a financial model akin to the ones you'll need to create in order to assess the feasibility of your project and seek financial support under FIHPP. It also contains supplementary guidelines, explanations, and relevant details to assist you in this process.</t>
  </si>
  <si>
    <t>The tabs and their functionality are as follows.</t>
  </si>
  <si>
    <t xml:space="preserve">1. Fin Sustainability Plan_20 Year: Summarizes the 20 year cash flow results from each of the Building projects in addition to the Organization's income and expenses to show the net income/deficit. Enter data into the yellow fields. </t>
  </si>
  <si>
    <t>2. Existing Property Tab: Summarize and list the cash flow/NOI for the buildings your organization currently owns or operates. It will roll up and link to Row 15,16 on the Fin Sustainability Plan_20 Year.</t>
  </si>
  <si>
    <t>3. Project Tabs: Summarize  the net cash flow for each of the buildings your organization forecasts purchasing during the 20 years.</t>
  </si>
  <si>
    <t xml:space="preserve">Use Preservation Next's Financial Modeling Tool available at the link below to determine what to include.  Enter data from that exersize into the cells (labeled). Use a new tab for each building. It will roll up to the Summary_Operating Budget under Row 14. </t>
  </si>
  <si>
    <t xml:space="preserve"> Preservation Next Financial Model available here: https://preservation-next.enterprisecommunity.org/financial-modeling-tools</t>
  </si>
  <si>
    <t xml:space="preserve">    Project Sources and Uses: Shows all sources of funding and uses for the funding.</t>
  </si>
  <si>
    <t xml:space="preserve">    Property Assumptions: Shows all the information/assumptions that impact the cash inflows/outflows for the property.</t>
  </si>
  <si>
    <t xml:space="preserve">    Rent: Shows the matrix of the number of units, the square feet, the rent expected from the units.  </t>
  </si>
  <si>
    <t xml:space="preserve">    Cash Inflows/(Outflows): Shows the net cash inflows/outflows after considering all the income and expenses specific to the Project/ Building.</t>
  </si>
  <si>
    <t>4. Order of using the Tabs</t>
  </si>
  <si>
    <t>Step 1. Individual Project tabs</t>
  </si>
  <si>
    <t>Step 2. Fin Sustainability Plan_20 Year</t>
  </si>
  <si>
    <t xml:space="preserve">5. Once you complete the Project Tabs, return to the Fin Sustainability Plan_20 Year to phase out how the Sources and Uses for each building will show up in the cash flow under Row 66. </t>
  </si>
  <si>
    <r>
      <t xml:space="preserve">Cells highlighted in yellow with </t>
    </r>
    <r>
      <rPr>
        <sz val="12"/>
        <color rgb="FF0000FF"/>
        <rFont val="Calibri (Body)"/>
      </rPr>
      <t>Blue</t>
    </r>
    <r>
      <rPr>
        <sz val="12"/>
        <color theme="1"/>
        <rFont val="Calibri"/>
        <family val="2"/>
        <scheme val="minor"/>
      </rPr>
      <t xml:space="preserve"> text are input</t>
    </r>
  </si>
  <si>
    <t>Cells with Black text are formulas</t>
  </si>
  <si>
    <t>Cells highlighted in light blue are recommended assumptions</t>
  </si>
  <si>
    <t>6. No change in terms for the loans on existing properties.</t>
  </si>
  <si>
    <t>7. Project 1 is assumed to start in Year 1. Project 2 is assumed to start in Year 3. Projects 3-25 are assumed to start in Year 1 are linked accordingly in the Fin Sustainability Plan_20 Year. Based on the actual year of start of the Project , the links need to be updated in the Fin Sustainability Plan_20 Year tab. See Project 2 links as an example. Since it starts in Year 3, the NOI of Year 1 of Project 2 will be linked to Year 3 in the Fin Sustainability Plan_20 Year tab (Year 1 and Year 2 will be $0 NOI from Project 2.)</t>
  </si>
  <si>
    <t>[ORGANIZATION NAME]</t>
  </si>
  <si>
    <t>2023-24</t>
  </si>
  <si>
    <t>2024-25</t>
  </si>
  <si>
    <t>2025-26</t>
  </si>
  <si>
    <t>2026-27</t>
  </si>
  <si>
    <t>2027-28</t>
  </si>
  <si>
    <t>2028-29</t>
  </si>
  <si>
    <t>2029-30</t>
  </si>
  <si>
    <t>2030-31</t>
  </si>
  <si>
    <t>2031-32</t>
  </si>
  <si>
    <t>2032-33</t>
  </si>
  <si>
    <t>2033-34</t>
  </si>
  <si>
    <t>2035-36</t>
  </si>
  <si>
    <t>2036-37</t>
  </si>
  <si>
    <t>2037-38</t>
  </si>
  <si>
    <t>2038-39</t>
  </si>
  <si>
    <t>2039-40</t>
  </si>
  <si>
    <t>2040-41</t>
  </si>
  <si>
    <t>2041-42</t>
  </si>
  <si>
    <t>2042-43</t>
  </si>
  <si>
    <t>2043-44</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</si>
  <si>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</si>
  <si>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</si>
  <si>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</si>
  <si>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</si>
  <si>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</si>
  <si>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</si>
  <si>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</si>
  <si>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</si>
  <si>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</si>
  <si>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</si>
  <si>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</si>
  <si>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</si>
  <si>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</si>
  <si>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</si>
  <si>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</si>
  <si>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</si>
  <si>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</si>
  <si>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</si>
  <si>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</si>
  <si>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</si>
  <si>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Notes</t>
  </si>
  <si>
    <t>OPERATING INCOME - CASH IN</t>
  </si>
  <si>
    <t>Contributed</t>
  </si>
  <si>
    <t>Government Grants</t>
  </si>
  <si>
    <t>Foundation Grants</t>
  </si>
  <si>
    <t>Individual Contributions</t>
  </si>
  <si>
    <t>Earned Income</t>
  </si>
  <si>
    <t>Real Estate</t>
  </si>
  <si>
    <t>EXISTING</t>
  </si>
  <si>
    <t xml:space="preserve">   Existing Properties (see tab "Existing Property" for detail</t>
  </si>
  <si>
    <t>NEW</t>
  </si>
  <si>
    <t>Project 1 - NOI (see tab "Project 1" for detail)</t>
  </si>
  <si>
    <t>Assumed to be purchased in Year 1</t>
  </si>
  <si>
    <t>Project 2 - NOI (see tab "Project 2" for detail)</t>
  </si>
  <si>
    <t>Assumed to be purchased in Year 3</t>
  </si>
  <si>
    <t>Project 3 - NOI (see tab "Project 3" for detail)</t>
  </si>
  <si>
    <t>Project 4 - NOI (see tab "Project 4" for detail)</t>
  </si>
  <si>
    <t>Project 5 - NOI (see tab "Project 5" for detail)</t>
  </si>
  <si>
    <t>Project 6 - NOI (see tab "Project 6" for detail)</t>
  </si>
  <si>
    <t>Project 7 - NOI (see tab "Project 7" for detail)</t>
  </si>
  <si>
    <t>Project 8 - NOI (see tab "Project 8" for detail)</t>
  </si>
  <si>
    <t>Project 9 - NOI (see tab "Project 9" for detail)</t>
  </si>
  <si>
    <t>Project 10 - NOI (see tab "Project 10" for detail)</t>
  </si>
  <si>
    <t>Project 11 - NOI (see tab "Project 11" for detail)</t>
  </si>
  <si>
    <t>Project 12 - NOI (see tab "Project 12" for detail)</t>
  </si>
  <si>
    <t>Project 13 - NOI (see tab "Project 13" for detail)</t>
  </si>
  <si>
    <t>Project 14 - NOI (see tab "Project 14" for detail)</t>
  </si>
  <si>
    <t>Project 15 - NOI (see tab "Project 15" for detail)</t>
  </si>
  <si>
    <t>Project 16 - NOI (see tab "Project 16" for detail)</t>
  </si>
  <si>
    <t>Project 17 - NOI (see tab "Project 17" for detail)</t>
  </si>
  <si>
    <t>Project 18 - NOI (see tab "Project 18" for detail)</t>
  </si>
  <si>
    <t>Project 19 - NOI (see tab "Project 19" for detail)</t>
  </si>
  <si>
    <t>Project 20 - NOI (see tab "Project 20" for detail)</t>
  </si>
  <si>
    <t>Project 21 - NOI (see tab "Project 21" for detail)</t>
  </si>
  <si>
    <t>Project 22 - NOI (see tab "Project 22" for detail)</t>
  </si>
  <si>
    <t>Project 23 - NOI (see tab "Project 23" for detail)</t>
  </si>
  <si>
    <t>Project 24 - NOI (see tab "Project 24" for detail)</t>
  </si>
  <si>
    <t>Project 25 - NOI (see tab "Project 25" for detail)</t>
  </si>
  <si>
    <t>Ground Lease Income (for CLTs)</t>
  </si>
  <si>
    <t>Developer fees</t>
  </si>
  <si>
    <t>Home Sales Income</t>
  </si>
  <si>
    <t>Property Management Fees</t>
  </si>
  <si>
    <t>Partnership Incentive/Asset Management Fees</t>
  </si>
  <si>
    <t>Consultant/Contract fees</t>
  </si>
  <si>
    <t>Interest</t>
  </si>
  <si>
    <t>Other Earned Income</t>
  </si>
  <si>
    <t>TOTAL INCOME - CASH IN</t>
  </si>
  <si>
    <t>OPERATING EXPENSES - CASH OUT</t>
  </si>
  <si>
    <t>Consultants</t>
  </si>
  <si>
    <t xml:space="preserve">  Real Estate Consultants - PM/Capital Campaign</t>
  </si>
  <si>
    <t xml:space="preserve">  Professional Fees - Accounting/Legal</t>
  </si>
  <si>
    <t xml:space="preserve">  Other </t>
  </si>
  <si>
    <t>Advertising &amp; Marketing</t>
  </si>
  <si>
    <t>General &amp; Admin</t>
  </si>
  <si>
    <t xml:space="preserve">  Insurance</t>
  </si>
  <si>
    <t xml:space="preserve">  Dues</t>
  </si>
  <si>
    <t xml:space="preserve">  Travel</t>
  </si>
  <si>
    <t xml:space="preserve">  Training</t>
  </si>
  <si>
    <t>Insurance (Worker's Comp)</t>
  </si>
  <si>
    <t>Taxes and Licenses</t>
  </si>
  <si>
    <t xml:space="preserve">  Payroll Tax</t>
  </si>
  <si>
    <t xml:space="preserve">  Local Tax</t>
  </si>
  <si>
    <t xml:space="preserve">  License</t>
  </si>
  <si>
    <t xml:space="preserve">Personnel </t>
  </si>
  <si>
    <t xml:space="preserve">Salaries </t>
  </si>
  <si>
    <t>Executive Director</t>
  </si>
  <si>
    <t>Program Manager</t>
  </si>
  <si>
    <t>Asset Manager</t>
  </si>
  <si>
    <t>Accountant/Admin</t>
  </si>
  <si>
    <t>Fringe - Benefits &amp; Taxes (28% of Salaries)</t>
  </si>
  <si>
    <t>Repairs and Maintenance</t>
  </si>
  <si>
    <t>Occupancy</t>
  </si>
  <si>
    <t>Office Expenses</t>
  </si>
  <si>
    <t>Other</t>
  </si>
  <si>
    <t>TOTAL EXPENSES - CASH OUT</t>
  </si>
  <si>
    <t>Net Surplus /(Deficit)</t>
  </si>
  <si>
    <t>Other operating expenses</t>
  </si>
  <si>
    <t>Released from restriction</t>
  </si>
  <si>
    <t>TOTAL OPERATING SURPLUS/(DEFICIT)</t>
  </si>
  <si>
    <t>CAPITAL SOURCES</t>
  </si>
  <si>
    <t>Property 1</t>
  </si>
  <si>
    <t>Property 2</t>
  </si>
  <si>
    <t>Total Capital Sources inflow</t>
  </si>
  <si>
    <t>CAPITAL USES</t>
  </si>
  <si>
    <t>Total Capital Expenses</t>
  </si>
  <si>
    <t>TOTAL CAPITAL SURPLUS/(DEFICIT)</t>
  </si>
  <si>
    <t>Beginning Cash</t>
  </si>
  <si>
    <t>Ending Cash (Operations and Capital)</t>
  </si>
  <si>
    <t>Organization Level Debt</t>
  </si>
  <si>
    <t>Line of Credit</t>
  </si>
  <si>
    <t>Interest (in case of draw down of LOC)</t>
  </si>
  <si>
    <t>Net Cash Balance</t>
  </si>
  <si>
    <t>Assumptions</t>
  </si>
  <si>
    <t>Increase in Income</t>
  </si>
  <si>
    <t xml:space="preserve">Increase in Expenses </t>
  </si>
  <si>
    <t>PROPERTY SUMMARY</t>
  </si>
  <si>
    <t>General Information</t>
  </si>
  <si>
    <t>Net Operating Income</t>
  </si>
  <si>
    <t>Financial Ratios</t>
  </si>
  <si>
    <t>ID</t>
  </si>
  <si>
    <t>Name</t>
  </si>
  <si>
    <t>Type</t>
  </si>
  <si>
    <t>Purchase Price</t>
  </si>
  <si>
    <t xml:space="preserve">Loan Amount </t>
  </si>
  <si>
    <t>interest rate</t>
  </si>
  <si>
    <t># Months Left on loan</t>
  </si>
  <si>
    <t>Total Annual Income</t>
  </si>
  <si>
    <t>Total Annual Expenses</t>
  </si>
  <si>
    <r>
      <t xml:space="preserve">Net Operating Income ('NOI') </t>
    </r>
    <r>
      <rPr>
        <i/>
        <sz val="12"/>
        <color theme="3"/>
        <rFont val="Calibri"/>
        <family val="2"/>
        <scheme val="minor"/>
      </rPr>
      <t>before</t>
    </r>
    <r>
      <rPr>
        <b/>
        <sz val="12"/>
        <color theme="3"/>
        <rFont val="Calibri"/>
        <family val="2"/>
        <scheme val="minor"/>
      </rPr>
      <t xml:space="preserve"> debt service</t>
    </r>
  </si>
  <si>
    <t>Annual Debt Service</t>
  </si>
  <si>
    <t>Net Property Cash Flow</t>
  </si>
  <si>
    <t>DSCR</t>
  </si>
  <si>
    <t>Property A</t>
  </si>
  <si>
    <t>Residential</t>
  </si>
  <si>
    <t>Property B</t>
  </si>
  <si>
    <t>Mixed-Use</t>
  </si>
  <si>
    <t>Property C</t>
  </si>
  <si>
    <t>Property D</t>
  </si>
  <si>
    <t>Property E</t>
  </si>
  <si>
    <t>Property F</t>
  </si>
  <si>
    <t>Property G</t>
  </si>
  <si>
    <t>Property H</t>
  </si>
  <si>
    <t>Property I</t>
  </si>
  <si>
    <t>Property J</t>
  </si>
  <si>
    <t>Property K</t>
  </si>
  <si>
    <t>Property L</t>
  </si>
  <si>
    <t>Property M</t>
  </si>
  <si>
    <t>Property N</t>
  </si>
  <si>
    <t>Property O</t>
  </si>
  <si>
    <t>Property P</t>
  </si>
  <si>
    <t>Property Q</t>
  </si>
  <si>
    <t>Property R</t>
  </si>
  <si>
    <t>Property S</t>
  </si>
  <si>
    <t>Property T</t>
  </si>
  <si>
    <t>Property U</t>
  </si>
  <si>
    <t>Property V</t>
  </si>
  <si>
    <t>Property W</t>
  </si>
  <si>
    <t>Property X</t>
  </si>
  <si>
    <t>Property Y</t>
  </si>
  <si>
    <t>Property Z</t>
  </si>
  <si>
    <t>Property AA</t>
  </si>
  <si>
    <t>Property AB</t>
  </si>
  <si>
    <t>Property AC</t>
  </si>
  <si>
    <t>Property AD</t>
  </si>
  <si>
    <t>Property AE</t>
  </si>
  <si>
    <t>Property AF</t>
  </si>
  <si>
    <t>Property AG</t>
  </si>
  <si>
    <t>Property AH</t>
  </si>
  <si>
    <t>Property AI</t>
  </si>
  <si>
    <t>Property AJ</t>
  </si>
  <si>
    <t>Property AK</t>
  </si>
  <si>
    <t>Property AL</t>
  </si>
  <si>
    <t>Property AM</t>
  </si>
  <si>
    <t>Property AN</t>
  </si>
  <si>
    <t>Property AO</t>
  </si>
  <si>
    <t>Property AP</t>
  </si>
  <si>
    <t>Property AQ</t>
  </si>
  <si>
    <t>Property AR</t>
  </si>
  <si>
    <t>Property AS</t>
  </si>
  <si>
    <t>Property AT</t>
  </si>
  <si>
    <t>Property AU</t>
  </si>
  <si>
    <t>Property AV</t>
  </si>
  <si>
    <t>Property AW</t>
  </si>
  <si>
    <t>Property AX</t>
  </si>
  <si>
    <t>Project 1</t>
  </si>
  <si>
    <t>Property Details</t>
  </si>
  <si>
    <t>Property Address</t>
  </si>
  <si>
    <t>FIHPP Loan</t>
  </si>
  <si>
    <t>Hard Debt</t>
  </si>
  <si>
    <t>Northern California</t>
  </si>
  <si>
    <t>County</t>
  </si>
  <si>
    <t>Debt Calculator</t>
  </si>
  <si>
    <t>Loan Amount:</t>
  </si>
  <si>
    <t>Term, Months:</t>
  </si>
  <si>
    <t xml:space="preserve">   Monthly Calculated Pmt:</t>
  </si>
  <si>
    <t>City</t>
  </si>
  <si>
    <t>Zip</t>
  </si>
  <si>
    <t>Ann. Int. Rate:</t>
  </si>
  <si>
    <t>1st Pmt Month:</t>
  </si>
  <si>
    <t>First Pmt Year:</t>
  </si>
  <si>
    <t>FIHPP Geographic Location</t>
  </si>
  <si>
    <t>Date of Acquistion</t>
  </si>
  <si>
    <t>%</t>
  </si>
  <si>
    <t>FIHPP Grant</t>
  </si>
  <si>
    <t>No</t>
  </si>
  <si>
    <t>FIHPP Loan Repayment</t>
  </si>
  <si>
    <t>Interest Only</t>
  </si>
  <si>
    <t>COSR</t>
  </si>
  <si>
    <t>Project Sources and Uses</t>
  </si>
  <si>
    <t>SOURCES</t>
  </si>
  <si>
    <t>Acquisition</t>
  </si>
  <si>
    <t>Construction/Rehab</t>
  </si>
  <si>
    <t>Total</t>
  </si>
  <si>
    <t>Savings/Reserves</t>
  </si>
  <si>
    <t xml:space="preserve">FIHPP Grant </t>
  </si>
  <si>
    <t>Specific to FIHPP: Max $500,000 per unit</t>
  </si>
  <si>
    <t>Donations (Capital campaign/fundraising)</t>
  </si>
  <si>
    <t>Soft Debt</t>
  </si>
  <si>
    <t>Total Sources</t>
  </si>
  <si>
    <t>-</t>
  </si>
  <si>
    <t>USES</t>
  </si>
  <si>
    <t>Construction (hard costs)</t>
  </si>
  <si>
    <t>Construction Costs</t>
  </si>
  <si>
    <t>Contingency (no less than 15%)</t>
  </si>
  <si>
    <t>Soft Costs</t>
  </si>
  <si>
    <t>Architectural/Engineering</t>
  </si>
  <si>
    <t xml:space="preserve">Consultants </t>
  </si>
  <si>
    <t xml:space="preserve">  Project Manager</t>
  </si>
  <si>
    <t xml:space="preserve">  Construction Manager</t>
  </si>
  <si>
    <t xml:space="preserve">  Financial Manager</t>
  </si>
  <si>
    <r>
      <t xml:space="preserve">Financing Fees </t>
    </r>
    <r>
      <rPr>
        <i/>
        <sz val="12"/>
        <color theme="1"/>
        <rFont val="Calibri"/>
        <family val="2"/>
        <scheme val="minor"/>
      </rPr>
      <t>&lt;&lt;1% of Hard debt</t>
    </r>
  </si>
  <si>
    <t>Appraisal</t>
  </si>
  <si>
    <t>Environmental Studies</t>
  </si>
  <si>
    <t>Suvey/Engineering Studies</t>
  </si>
  <si>
    <t>Permits/fees</t>
  </si>
  <si>
    <t>Legal</t>
  </si>
  <si>
    <t>Relocation</t>
  </si>
  <si>
    <t>Other Soft Costs</t>
  </si>
  <si>
    <t>Soft Cost Contingency (10%)</t>
  </si>
  <si>
    <t>Developer Fee</t>
  </si>
  <si>
    <t>Reserves</t>
  </si>
  <si>
    <t>Replacement Reserves</t>
  </si>
  <si>
    <t>Operating Reserve</t>
  </si>
  <si>
    <t>Total Uses</t>
  </si>
  <si>
    <t>Check</t>
  </si>
  <si>
    <t>Project Assumptions - Input</t>
  </si>
  <si>
    <t># Residential Units</t>
  </si>
  <si>
    <t># Parking Spaces</t>
  </si>
  <si>
    <t>Rate of Increase in Income</t>
  </si>
  <si>
    <t>Rate of Increase in Expenses (other than Property Tax)</t>
  </si>
  <si>
    <t>Square Feet</t>
  </si>
  <si>
    <t>Hard debt (other than FIHPP loan)</t>
  </si>
  <si>
    <t>Project Assumptions - Recommended</t>
  </si>
  <si>
    <t>Rate of Vacancy</t>
  </si>
  <si>
    <t xml:space="preserve">&lt;&lt; May be higher based on demographics </t>
  </si>
  <si>
    <t>Property Tax (1st Year) - Ad Valorem taxes</t>
  </si>
  <si>
    <t>&lt;&lt; Based on industry benchmarks</t>
  </si>
  <si>
    <t>Property Tax (1st Year) - Special assessments</t>
  </si>
  <si>
    <t>Rate of Increase in Property Tax</t>
  </si>
  <si>
    <t>Replacement reserve (per sq ft)</t>
  </si>
  <si>
    <t>Asset Management Fee</t>
  </si>
  <si>
    <t>&lt;&lt; Based on industry averages</t>
  </si>
  <si>
    <t>If Partial YR # mos</t>
  </si>
  <si>
    <t>Full YR</t>
  </si>
  <si>
    <t xml:space="preserve">Monthly Income </t>
  </si>
  <si>
    <t>Units</t>
  </si>
  <si>
    <t>Unit Count</t>
  </si>
  <si>
    <t>Rent/Unit/Month</t>
  </si>
  <si>
    <t>Rent/Month</t>
  </si>
  <si>
    <t>$/SF</t>
  </si>
  <si>
    <t>AMI</t>
  </si>
  <si>
    <t>0BR</t>
  </si>
  <si>
    <t>1BR</t>
  </si>
  <si>
    <t>2BR</t>
  </si>
  <si>
    <t>3BR</t>
  </si>
  <si>
    <t>Total Units</t>
  </si>
  <si>
    <t>Total Units 50% AMI or less</t>
  </si>
  <si>
    <t>Average AMI</t>
  </si>
  <si>
    <t>Monthly Cash Inflows/ (Outflows)</t>
  </si>
  <si>
    <t>MONTHLY INCOME</t>
  </si>
  <si>
    <t>Per Unit</t>
  </si>
  <si>
    <t>Rent</t>
  </si>
  <si>
    <t>Parking per space</t>
  </si>
  <si>
    <t>Laundry</t>
  </si>
  <si>
    <t>Vacancy (Rent, Parking, Laundry)</t>
  </si>
  <si>
    <t xml:space="preserve">Pet </t>
  </si>
  <si>
    <t xml:space="preserve">Other </t>
  </si>
  <si>
    <t>TOTAL MONTHLY INCOME</t>
  </si>
  <si>
    <t>MONTHLY EXPENSES</t>
  </si>
  <si>
    <t>Administrative Expenses (Year 1)</t>
  </si>
  <si>
    <t>Legal &amp; Accounting</t>
  </si>
  <si>
    <t>Management Fees</t>
  </si>
  <si>
    <t>Advertising</t>
  </si>
  <si>
    <t>Audit</t>
  </si>
  <si>
    <t>Other (please specify)</t>
  </si>
  <si>
    <t>Total Administrative</t>
  </si>
  <si>
    <t>Operating Expenses</t>
  </si>
  <si>
    <t>Utilities (gas, electric, water, sewer)</t>
  </si>
  <si>
    <t>Trash Removal</t>
  </si>
  <si>
    <t>Onsite Property Manager</t>
  </si>
  <si>
    <t>&lt;&lt;For projects with Units &gt;16, include Salary &amp; benefits for Onsite Property Mgr</t>
  </si>
  <si>
    <t>Fringe - Benefits &amp; Taxes</t>
  </si>
  <si>
    <t>Property management - Other</t>
  </si>
  <si>
    <t>Total Operating</t>
  </si>
  <si>
    <t>Maintenance Expenses</t>
  </si>
  <si>
    <t>Maintenance Supplies</t>
  </si>
  <si>
    <t>Repairs</t>
  </si>
  <si>
    <t>Extermination</t>
  </si>
  <si>
    <t>Other (elevator, etc.)</t>
  </si>
  <si>
    <t>Total Maintenance</t>
  </si>
  <si>
    <t>Other Expenses</t>
  </si>
  <si>
    <t>Property Tax - Ad valorem</t>
  </si>
  <si>
    <t>&lt;&lt;Assumed to be a Nonprofit that qualifies for welfare tax credit. Takes 2 years to get the exemption. Refund/credit received in Year 3.</t>
  </si>
  <si>
    <t>Property Tax - Special Assessments</t>
  </si>
  <si>
    <t>Property Insurance</t>
  </si>
  <si>
    <t>Replacement Reserve</t>
  </si>
  <si>
    <t>Total Other</t>
  </si>
  <si>
    <t>TOTAL MONTHLY EXPENSES</t>
  </si>
  <si>
    <t>Net Cash Inflows/(Outflows)</t>
  </si>
  <si>
    <t>&lt;&lt; Inputs for the below table will be generated by first filling out the Preservation next model: https://preservation-next.enterprisecommunity.org/financial-modeling-tools</t>
  </si>
  <si>
    <t>Projected Payments from Cash Flow</t>
  </si>
  <si>
    <t>Deferred Developer Fees</t>
  </si>
  <si>
    <t>Hard Debt  #1</t>
  </si>
  <si>
    <t>Partnership Incentive Fees</t>
  </si>
  <si>
    <t>Asset Management Fees</t>
  </si>
  <si>
    <t>Cash Remaining Expected After Payments</t>
  </si>
  <si>
    <t>Capitalized Operating Subsidy Reserve (COSR) (Calculated Annually Starting from Columns I)</t>
  </si>
  <si>
    <t>Dependent on Fund Managers; can be provided to cover deficits</t>
  </si>
  <si>
    <t>DCSR</t>
  </si>
  <si>
    <t>UPDATE AMI TABLE FOR APPROPRIATE JURISDICTION AND YEAR</t>
  </si>
  <si>
    <t>Household size</t>
  </si>
  <si>
    <t>1 Person</t>
  </si>
  <si>
    <t>2 Person</t>
  </si>
  <si>
    <t>3 Person</t>
  </si>
  <si>
    <t>4 Person</t>
  </si>
  <si>
    <t>5 Person</t>
  </si>
  <si>
    <t>6 person</t>
  </si>
  <si>
    <t>7 Person</t>
  </si>
  <si>
    <t>8 Person</t>
  </si>
  <si>
    <t>50% AMI (HUD Very Low)</t>
  </si>
  <si>
    <t>100% Area Median Income</t>
  </si>
  <si>
    <t>Half-person</t>
  </si>
  <si>
    <t>Project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</si>
</sst>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0.000"/>
  </numFmts>
  <fonts count="44">
    <font>
      <sz val="12"/>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2"/>
      <color rgb="FF0000FF"/>
      <name val="Calibri"/>
      <family val="2"/>
      <scheme val="minor"/>
    </font>
    <font>
      <sz val="8"/>
      <name val="Calibri"/>
      <family val="2"/>
      <scheme val="minor"/>
    </font>
    <font>
      <b/>
      <sz val="12"/>
      <name val="Calibri"/>
      <family val="2"/>
      <scheme val="minor"/>
    </font>
    <font>
      <sz val="12"/>
      <color rgb="FF0000FF"/>
      <name val="Calibri (Body)"/>
    </font>
    <font>
      <i/>
      <sz val="12"/>
      <color theme="1"/>
      <name val="Calibri"/>
      <family val="2"/>
      <scheme val="minor"/>
    </font>
    <font>
      <sz val="12"/>
      <color theme="9" tint="-0.249977111117893"/>
      <name val="Calibri"/>
      <family val="2"/>
      <scheme val="minor"/>
    </font>
    <font>
      <i/>
      <sz val="12"/>
      <color theme="9" tint="-0.249977111117893"/>
      <name val="Calibri"/>
      <family val="2"/>
      <scheme val="minor"/>
    </font>
    <font>
      <sz val="12"/>
      <name val="Arial"/>
      <family val="2"/>
    </font>
    <font>
      <sz val="18"/>
      <name val="Arial"/>
      <family val="2"/>
    </font>
    <font>
      <sz val="8"/>
      <name val="Arial"/>
      <family val="2"/>
    </font>
    <font>
      <b/>
      <sz val="12"/>
      <color theme="3"/>
      <name val="Calibri"/>
      <family val="2"/>
      <scheme val="minor"/>
    </font>
    <font>
      <sz val="10"/>
      <color rgb="FF000000"/>
      <name val="Calibri"/>
      <family val="2"/>
      <scheme val="minor"/>
    </font>
    <font>
      <sz val="12"/>
      <color rgb="FF052656"/>
      <name val="Calibri"/>
      <family val="2"/>
      <scheme val="minor"/>
    </font>
    <font>
      <b/>
      <sz val="12"/>
      <color rgb="FF052656"/>
      <name val="Calibri"/>
      <family val="2"/>
      <scheme val="minor"/>
    </font>
    <font>
      <b/>
      <i/>
      <sz val="12"/>
      <color theme="9" tint="-0.249977111117893"/>
      <name val="Calibri"/>
      <family val="2"/>
      <scheme val="minor"/>
    </font>
    <font>
      <u/>
      <sz val="12"/>
      <color theme="10"/>
      <name val="Calibri"/>
      <family val="2"/>
      <scheme val="minor"/>
    </font>
    <font>
      <sz val="10"/>
      <color indexed="8"/>
      <name val="Geneva"/>
      <family val="2"/>
    </font>
    <font>
      <sz val="10"/>
      <color indexed="8"/>
      <name val="Arial"/>
      <family val="2"/>
    </font>
    <font>
      <sz val="10"/>
      <color indexed="12"/>
      <name val="Arial"/>
      <family val="2"/>
    </font>
    <font>
      <b/>
      <sz val="10"/>
      <color rgb="FF000000"/>
      <name val="Arial"/>
      <family val="2"/>
    </font>
    <font>
      <sz val="10"/>
      <color rgb="FF000000"/>
      <name val="Arial"/>
      <family val="2"/>
    </font>
    <font>
      <sz val="10"/>
      <color rgb="FF0000FF"/>
      <name val="Geneva"/>
      <family val="2"/>
    </font>
    <font>
      <b/>
      <sz val="10"/>
      <color indexed="8"/>
      <name val="Arial"/>
      <family val="2"/>
    </font>
    <font>
      <i/>
      <sz val="8"/>
      <color rgb="FF000000"/>
      <name val="Helvetica Neue"/>
      <family val="2"/>
    </font>
    <font>
      <b/>
      <sz val="7"/>
      <color rgb="FF000000"/>
      <name val="Arial"/>
      <family val="2"/>
    </font>
    <font>
      <b/>
      <sz val="9"/>
      <color rgb="FF000000"/>
      <name val="Arial"/>
      <family val="2"/>
    </font>
    <font>
      <sz val="9"/>
      <color rgb="FF000000"/>
      <name val="Arial"/>
      <family val="2"/>
    </font>
    <font>
      <sz val="8"/>
      <color rgb="FF000000"/>
      <name val="Arial"/>
      <family val="2"/>
    </font>
    <font>
      <i/>
      <sz val="12"/>
      <color theme="3"/>
      <name val="Calibri"/>
      <family val="2"/>
      <scheme val="minor"/>
    </font>
    <font>
      <b/>
      <sz val="12"/>
      <color rgb="FF0000FF"/>
      <name val="Calibri"/>
      <family val="2"/>
      <scheme val="minor"/>
    </font>
    <font>
      <b/>
      <i/>
      <sz val="12"/>
      <color theme="1"/>
      <name val="Calibri"/>
      <family val="2"/>
      <scheme val="minor"/>
    </font>
    <font>
      <b/>
      <sz val="12"/>
      <color theme="9" tint="-0.249977111117893"/>
      <name val="Calibri"/>
      <family val="2"/>
      <scheme val="minor"/>
    </font>
    <font>
      <sz val="10"/>
      <color theme="1"/>
      <name val="Arial"/>
      <family val="2"/>
    </font>
    <font>
      <sz val="10"/>
      <color rgb="FF0000FF"/>
      <name val="Arial"/>
      <family val="2"/>
    </font>
    <font>
      <sz val="14"/>
      <color rgb="FF252832"/>
      <name val="Verdana"/>
      <family val="2"/>
    </font>
    <font>
      <b/>
      <sz val="14"/>
      <color rgb="FF252832"/>
      <name val="Inherit"/>
    </font>
    <font>
      <sz val="12"/>
      <name val="Calibri"/>
      <family val="2"/>
      <scheme val="minor"/>
    </font>
    <font>
      <sz val="12"/>
      <color rgb="FF000000"/>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9C6"/>
        <bgColor indexed="64"/>
      </patternFill>
    </fill>
    <fill>
      <patternFill patternType="solid">
        <fgColor rgb="FFFFF9C6"/>
        <bgColor rgb="FF000000"/>
      </patternFill>
    </fill>
    <fill>
      <patternFill patternType="solid">
        <fgColor theme="9" tint="0.79998168889431442"/>
        <bgColor indexed="64"/>
      </patternFill>
    </fill>
    <fill>
      <patternFill patternType="solid">
        <fgColor theme="6" tint="0.79998168889431442"/>
        <bgColor indexed="64"/>
      </patternFill>
    </fill>
    <fill>
      <patternFill patternType="solid">
        <fgColor rgb="FF052656"/>
        <bgColor indexed="64"/>
      </patternFill>
    </fill>
    <fill>
      <patternFill patternType="solid">
        <fgColor rgb="FFD8D8D8"/>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1"/>
        <bgColor indexed="64"/>
      </patternFill>
    </fill>
  </fills>
  <borders count="36">
    <border>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double">
        <color indexed="0"/>
      </top>
      <bottom/>
      <diagonal/>
    </border>
    <border>
      <left/>
      <right style="thin">
        <color indexed="64"/>
      </right>
      <top style="thin">
        <color indexed="64"/>
      </top>
      <bottom style="medium">
        <color indexed="64"/>
      </bottom>
      <diagonal/>
    </border>
    <border>
      <left/>
      <right/>
      <top/>
      <bottom style="double">
        <color indexed="64"/>
      </bottom>
      <diagonal/>
    </border>
    <border>
      <left style="thin">
        <color rgb="FFB3E2F5"/>
      </left>
      <right/>
      <top style="thin">
        <color rgb="FFB3E2F5"/>
      </top>
      <bottom/>
      <diagonal/>
    </border>
    <border>
      <left style="thin">
        <color rgb="FFB3E2F5"/>
      </left>
      <right style="thin">
        <color rgb="FFB3E2F5"/>
      </right>
      <top style="thin">
        <color rgb="FFB3E2F5"/>
      </top>
      <bottom/>
      <diagonal/>
    </border>
    <border>
      <left/>
      <right/>
      <top style="thin">
        <color rgb="FFB3E2F5"/>
      </top>
      <bottom/>
      <diagonal/>
    </border>
    <border>
      <left style="thin">
        <color rgb="FFB3E2F5"/>
      </left>
      <right/>
      <top/>
      <bottom/>
      <diagonal/>
    </border>
    <border>
      <left style="thin">
        <color rgb="FFB3E2F5"/>
      </left>
      <right style="thin">
        <color rgb="FFB3E2F5"/>
      </right>
      <top/>
      <bottom style="thin">
        <color rgb="FFB3E2F5"/>
      </bottom>
      <diagonal/>
    </border>
    <border>
      <left style="thin">
        <color rgb="FFB3E2F5"/>
      </left>
      <right style="thin">
        <color rgb="FFB3E2F5"/>
      </right>
      <top/>
      <bottom/>
      <diagonal/>
    </border>
    <border>
      <left style="thin">
        <color rgb="FFB3E2F5"/>
      </left>
      <right/>
      <top/>
      <bottom style="thin">
        <color rgb="FFB3E2F5"/>
      </bottom>
      <diagonal/>
    </border>
    <border>
      <left/>
      <right/>
      <top/>
      <bottom style="thin">
        <color rgb="FFB3E2F5"/>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s>
  <cellStyleXfs count="21">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3" fillId="0" borderId="0">
      <alignment vertical="top"/>
    </xf>
    <xf numFmtId="4" fontId="13" fillId="0" borderId="0" applyFont="0" applyFill="0" applyBorder="0" applyAlignment="0" applyProtection="0"/>
    <xf numFmtId="3" fontId="13" fillId="0" borderId="0" applyFont="0" applyFill="0" applyBorder="0" applyAlignment="0" applyProtection="0"/>
    <xf numFmtId="7" fontId="13" fillId="0" borderId="0" applyFont="0" applyFill="0" applyBorder="0" applyAlignment="0" applyProtection="0"/>
    <xf numFmtId="5"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0" fontId="14" fillId="0" borderId="0" applyNumberFormat="0" applyFont="0" applyFill="0" applyAlignment="0" applyProtection="0"/>
    <xf numFmtId="0" fontId="15" fillId="0" borderId="0" applyNumberFormat="0" applyFont="0" applyFill="0" applyAlignment="0" applyProtection="0"/>
    <xf numFmtId="10" fontId="13" fillId="0" borderId="0" applyFont="0" applyFill="0" applyBorder="0" applyAlignment="0" applyProtection="0"/>
    <xf numFmtId="0" fontId="13" fillId="0" borderId="15" applyNumberFormat="0" applyFont="0" applyBorder="0" applyAlignment="0" applyProtection="0"/>
    <xf numFmtId="0" fontId="1" fillId="0" borderId="0"/>
    <xf numFmtId="7" fontId="13" fillId="0" borderId="0" applyFont="0" applyFill="0" applyBorder="0" applyAlignment="0" applyProtection="0"/>
    <xf numFmtId="10" fontId="13" fillId="0" borderId="0" applyFont="0" applyFill="0" applyBorder="0" applyAlignment="0" applyProtection="0"/>
    <xf numFmtId="0" fontId="17" fillId="0" borderId="0"/>
    <xf numFmtId="0" fontId="21" fillId="0" borderId="0" applyNumberFormat="0" applyFill="0" applyBorder="0" applyAlignment="0" applyProtection="0"/>
    <xf numFmtId="0" fontId="22" fillId="0" borderId="0"/>
  </cellStyleXfs>
  <cellXfs count="217">
    <xf numFmtId="0" fontId="0" fillId="0" borderId="0" xfId="0"/>
    <xf numFmtId="0" fontId="4" fillId="0" borderId="0" xfId="0" applyFont="1"/>
    <xf numFmtId="3" fontId="0" fillId="0" borderId="0" xfId="0" applyNumberFormat="1"/>
    <xf numFmtId="0" fontId="0" fillId="0" borderId="3" xfId="0" applyBorder="1"/>
    <xf numFmtId="0" fontId="4" fillId="0" borderId="5" xfId="0" applyFont="1" applyBorder="1"/>
    <xf numFmtId="0" fontId="4" fillId="0" borderId="2" xfId="0" applyFont="1" applyBorder="1"/>
    <xf numFmtId="0" fontId="0" fillId="0" borderId="7" xfId="0" applyBorder="1"/>
    <xf numFmtId="0" fontId="4" fillId="0" borderId="7" xfId="0" applyFont="1" applyBorder="1"/>
    <xf numFmtId="0" fontId="0" fillId="0" borderId="8" xfId="0" applyBorder="1"/>
    <xf numFmtId="0" fontId="4" fillId="0" borderId="9" xfId="0" applyFont="1" applyBorder="1"/>
    <xf numFmtId="0" fontId="0" fillId="0" borderId="9" xfId="0" applyBorder="1"/>
    <xf numFmtId="0" fontId="3" fillId="2" borderId="5" xfId="0" applyFont="1" applyFill="1" applyBorder="1" applyAlignment="1">
      <alignment horizontal="left"/>
    </xf>
    <xf numFmtId="0" fontId="3" fillId="0" borderId="0" xfId="0" applyFont="1" applyAlignment="1">
      <alignment horizontal="left"/>
    </xf>
    <xf numFmtId="0" fontId="4" fillId="0" borderId="10" xfId="0" applyFont="1" applyBorder="1"/>
    <xf numFmtId="3" fontId="6" fillId="4" borderId="3"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0" fillId="0" borderId="10" xfId="0" applyBorder="1"/>
    <xf numFmtId="165" fontId="0" fillId="0" borderId="0" xfId="0" applyNumberFormat="1"/>
    <xf numFmtId="164" fontId="0" fillId="0" borderId="0" xfId="0" applyNumberFormat="1"/>
    <xf numFmtId="164" fontId="0" fillId="0" borderId="4" xfId="0" applyNumberFormat="1" applyBorder="1"/>
    <xf numFmtId="0" fontId="4" fillId="0" borderId="0" xfId="0" applyFont="1" applyAlignment="1">
      <alignment horizontal="center"/>
    </xf>
    <xf numFmtId="0" fontId="4" fillId="3" borderId="10" xfId="0" applyFont="1" applyFill="1" applyBorder="1" applyAlignment="1">
      <alignment horizontal="center"/>
    </xf>
    <xf numFmtId="0" fontId="4" fillId="3" borderId="1" xfId="0" applyFont="1" applyFill="1" applyBorder="1" applyAlignment="1">
      <alignment horizontal="center"/>
    </xf>
    <xf numFmtId="0" fontId="4" fillId="3" borderId="0" xfId="0" applyFont="1" applyFill="1" applyAlignment="1">
      <alignment horizontal="left"/>
    </xf>
    <xf numFmtId="164" fontId="4" fillId="3" borderId="0" xfId="0" applyNumberFormat="1" applyFont="1" applyFill="1" applyAlignment="1">
      <alignment horizontal="right"/>
    </xf>
    <xf numFmtId="0" fontId="0" fillId="3" borderId="0" xfId="0" applyFill="1"/>
    <xf numFmtId="0" fontId="4" fillId="3" borderId="0" xfId="0" applyFont="1" applyFill="1" applyAlignment="1">
      <alignment vertical="center"/>
    </xf>
    <xf numFmtId="0" fontId="4" fillId="3" borderId="0" xfId="0" applyFont="1" applyFill="1"/>
    <xf numFmtId="164" fontId="4" fillId="3" borderId="0" xfId="0" applyNumberFormat="1" applyFont="1" applyFill="1"/>
    <xf numFmtId="5" fontId="0" fillId="0" borderId="0" xfId="0" applyNumberFormat="1"/>
    <xf numFmtId="0" fontId="5" fillId="0" borderId="0" xfId="0" applyFont="1" applyAlignment="1">
      <alignment horizontal="left"/>
    </xf>
    <xf numFmtId="0" fontId="5" fillId="0" borderId="0" xfId="0" applyFont="1" applyAlignment="1">
      <alignment horizontal="center"/>
    </xf>
    <xf numFmtId="5" fontId="4" fillId="0" borderId="0" xfId="0" applyNumberFormat="1" applyFont="1"/>
    <xf numFmtId="5" fontId="4" fillId="0" borderId="2" xfId="0" applyNumberFormat="1" applyFont="1" applyBorder="1"/>
    <xf numFmtId="5" fontId="4" fillId="0" borderId="11" xfId="0" applyNumberFormat="1" applyFont="1" applyBorder="1"/>
    <xf numFmtId="0" fontId="3" fillId="2" borderId="5" xfId="0" applyFont="1" applyFill="1" applyBorder="1" applyAlignment="1">
      <alignment horizontal="center" vertical="center"/>
    </xf>
    <xf numFmtId="5" fontId="0" fillId="0" borderId="9" xfId="0" applyNumberFormat="1" applyBorder="1"/>
    <xf numFmtId="0" fontId="4" fillId="4" borderId="7" xfId="0" applyFont="1" applyFill="1" applyBorder="1" applyAlignment="1">
      <alignment horizontal="center" vertical="center"/>
    </xf>
    <xf numFmtId="10" fontId="0" fillId="0" borderId="0" xfId="0" applyNumberFormat="1"/>
    <xf numFmtId="9" fontId="0" fillId="0" borderId="0" xfId="0" applyNumberFormat="1"/>
    <xf numFmtId="3" fontId="4" fillId="0" borderId="0" xfId="1" applyNumberFormat="1" applyFont="1"/>
    <xf numFmtId="0" fontId="4" fillId="0" borderId="0" xfId="0" applyFont="1" applyAlignment="1">
      <alignment horizontal="left"/>
    </xf>
    <xf numFmtId="0" fontId="4" fillId="3" borderId="12" xfId="0" applyFont="1" applyFill="1" applyBorder="1" applyAlignment="1">
      <alignment horizontal="center"/>
    </xf>
    <xf numFmtId="164" fontId="0" fillId="0" borderId="7" xfId="0" applyNumberFormat="1" applyBorder="1"/>
    <xf numFmtId="164" fontId="4" fillId="0" borderId="12" xfId="0" applyNumberFormat="1" applyFont="1" applyBorder="1"/>
    <xf numFmtId="164" fontId="4" fillId="0" borderId="10" xfId="0" applyNumberFormat="1" applyFont="1" applyBorder="1"/>
    <xf numFmtId="164" fontId="4" fillId="0" borderId="1" xfId="0" applyNumberFormat="1" applyFont="1" applyBorder="1"/>
    <xf numFmtId="0" fontId="4" fillId="3" borderId="11" xfId="0" applyFont="1" applyFill="1" applyBorder="1"/>
    <xf numFmtId="164" fontId="4" fillId="3" borderId="11" xfId="0" applyNumberFormat="1" applyFont="1" applyFill="1" applyBorder="1"/>
    <xf numFmtId="0" fontId="6" fillId="4" borderId="0" xfId="0" applyFont="1" applyFill="1"/>
    <xf numFmtId="10" fontId="6" fillId="4" borderId="0" xfId="0" applyNumberFormat="1" applyFont="1" applyFill="1"/>
    <xf numFmtId="9" fontId="6" fillId="4" borderId="0" xfId="0" applyNumberFormat="1" applyFont="1" applyFill="1"/>
    <xf numFmtId="3" fontId="6" fillId="4" borderId="0" xfId="1" applyNumberFormat="1" applyFont="1" applyFill="1"/>
    <xf numFmtId="164" fontId="4" fillId="0" borderId="0" xfId="0" applyNumberFormat="1" applyFont="1" applyAlignment="1">
      <alignment horizontal="right"/>
    </xf>
    <xf numFmtId="164" fontId="4" fillId="0" borderId="9" xfId="0" applyNumberFormat="1" applyFont="1" applyBorder="1" applyAlignment="1">
      <alignment horizontal="right"/>
    </xf>
    <xf numFmtId="164" fontId="6" fillId="4" borderId="0" xfId="0" applyNumberFormat="1" applyFont="1" applyFill="1"/>
    <xf numFmtId="164" fontId="6" fillId="5" borderId="0" xfId="0" applyNumberFormat="1" applyFont="1" applyFill="1" applyAlignment="1" applyProtection="1">
      <alignment horizontal="right"/>
      <protection locked="0"/>
    </xf>
    <xf numFmtId="5" fontId="6" fillId="4" borderId="0" xfId="0" applyNumberFormat="1" applyFont="1" applyFill="1"/>
    <xf numFmtId="0" fontId="4" fillId="6" borderId="0" xfId="0" applyFont="1" applyFill="1"/>
    <xf numFmtId="0" fontId="0" fillId="6" borderId="0" xfId="0" applyFill="1"/>
    <xf numFmtId="0" fontId="0" fillId="6" borderId="0" xfId="0" applyFill="1" applyAlignment="1">
      <alignment wrapText="1"/>
    </xf>
    <xf numFmtId="0" fontId="10" fillId="0" borderId="0" xfId="0" applyFont="1"/>
    <xf numFmtId="0" fontId="11" fillId="0" borderId="0" xfId="0" applyFont="1"/>
    <xf numFmtId="9" fontId="6" fillId="4" borderId="3" xfId="2" applyFont="1" applyFill="1" applyBorder="1"/>
    <xf numFmtId="0" fontId="4" fillId="3" borderId="3" xfId="0" applyFont="1" applyFill="1" applyBorder="1"/>
    <xf numFmtId="0" fontId="0" fillId="3" borderId="3" xfId="0" applyFill="1" applyBorder="1"/>
    <xf numFmtId="0" fontId="11" fillId="0" borderId="0" xfId="0" applyFont="1" applyAlignment="1">
      <alignment horizontal="left" indent="1"/>
    </xf>
    <xf numFmtId="0" fontId="4" fillId="7" borderId="0" xfId="0" applyFont="1" applyFill="1"/>
    <xf numFmtId="0" fontId="11" fillId="7" borderId="0" xfId="0" applyFont="1" applyFill="1" applyAlignment="1">
      <alignment horizontal="left" indent="1"/>
    </xf>
    <xf numFmtId="5" fontId="0" fillId="0" borderId="11" xfId="0" applyNumberFormat="1" applyBorder="1"/>
    <xf numFmtId="5" fontId="0" fillId="0" borderId="2" xfId="0" applyNumberFormat="1" applyBorder="1"/>
    <xf numFmtId="0" fontId="3" fillId="2" borderId="5" xfId="0" applyFont="1" applyFill="1" applyBorder="1" applyAlignment="1">
      <alignment horizontal="center"/>
    </xf>
    <xf numFmtId="0" fontId="3" fillId="2" borderId="2" xfId="0" applyFont="1" applyFill="1" applyBorder="1" applyAlignment="1">
      <alignment horizontal="center"/>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12" fillId="0" borderId="0" xfId="0" applyFont="1" applyAlignment="1">
      <alignment wrapText="1"/>
    </xf>
    <xf numFmtId="0" fontId="3" fillId="8" borderId="13" xfId="4" applyFont="1" applyFill="1" applyBorder="1" applyAlignment="1">
      <alignment horizontal="right"/>
    </xf>
    <xf numFmtId="0" fontId="5" fillId="8" borderId="0" xfId="4" applyFont="1" applyFill="1" applyAlignment="1"/>
    <xf numFmtId="0" fontId="18" fillId="0" borderId="13" xfId="4" applyFont="1" applyBorder="1" applyAlignment="1">
      <alignment horizontal="right"/>
    </xf>
    <xf numFmtId="0" fontId="19" fillId="0" borderId="14" xfId="4" applyFont="1" applyBorder="1" applyAlignment="1">
      <alignment horizontal="right"/>
    </xf>
    <xf numFmtId="5" fontId="19" fillId="0" borderId="16" xfId="4" applyNumberFormat="1" applyFont="1" applyBorder="1" applyAlignment="1"/>
    <xf numFmtId="0" fontId="20" fillId="0" borderId="0" xfId="0" applyFont="1"/>
    <xf numFmtId="0" fontId="4" fillId="3" borderId="10" xfId="0" applyFont="1" applyFill="1" applyBorder="1"/>
    <xf numFmtId="164" fontId="4" fillId="3" borderId="10" xfId="0" applyNumberFormat="1" applyFont="1" applyFill="1" applyBorder="1"/>
    <xf numFmtId="166" fontId="6" fillId="4" borderId="0" xfId="3" applyNumberFormat="1" applyFont="1" applyFill="1"/>
    <xf numFmtId="0" fontId="0" fillId="3" borderId="17" xfId="0" applyFill="1" applyBorder="1"/>
    <xf numFmtId="5" fontId="0" fillId="3" borderId="17" xfId="0" applyNumberFormat="1" applyFill="1" applyBorder="1"/>
    <xf numFmtId="0" fontId="0" fillId="3" borderId="9" xfId="0" applyFill="1" applyBorder="1"/>
    <xf numFmtId="5" fontId="0" fillId="3" borderId="9" xfId="0" applyNumberFormat="1" applyFill="1" applyBorder="1"/>
    <xf numFmtId="0" fontId="0" fillId="6" borderId="0" xfId="0" applyFill="1" applyAlignment="1">
      <alignment horizontal="left" wrapText="1" indent="1"/>
    </xf>
    <xf numFmtId="0" fontId="21" fillId="6" borderId="0" xfId="19" applyFill="1" applyAlignment="1">
      <alignment horizontal="left" wrapText="1" indent="1"/>
    </xf>
    <xf numFmtId="0" fontId="4" fillId="4" borderId="0" xfId="0" applyFont="1" applyFill="1"/>
    <xf numFmtId="4" fontId="0" fillId="0" borderId="0" xfId="0" applyNumberFormat="1"/>
    <xf numFmtId="0" fontId="24" fillId="4" borderId="22" xfId="20" applyFont="1" applyFill="1" applyBorder="1" applyProtection="1">
      <protection locked="0"/>
    </xf>
    <xf numFmtId="0" fontId="27" fillId="4" borderId="23" xfId="20" applyFont="1" applyFill="1" applyBorder="1" applyProtection="1">
      <protection locked="0"/>
    </xf>
    <xf numFmtId="0" fontId="27" fillId="4" borderId="22" xfId="20" applyFont="1" applyFill="1" applyBorder="1" applyProtection="1">
      <protection locked="0"/>
    </xf>
    <xf numFmtId="167" fontId="0" fillId="0" borderId="0" xfId="0" applyNumberFormat="1"/>
    <xf numFmtId="0" fontId="0" fillId="4" borderId="0" xfId="0" applyFill="1"/>
    <xf numFmtId="2" fontId="0" fillId="0" borderId="0" xfId="0" applyNumberFormat="1"/>
    <xf numFmtId="164" fontId="4" fillId="0" borderId="10" xfId="0" applyNumberFormat="1" applyFont="1" applyBorder="1" applyAlignment="1">
      <alignment horizontal="right"/>
    </xf>
    <xf numFmtId="0" fontId="8" fillId="0" borderId="9" xfId="0" applyFont="1" applyBorder="1" applyAlignment="1">
      <alignment horizontal="left"/>
    </xf>
    <xf numFmtId="0" fontId="4" fillId="0" borderId="0" xfId="0" applyFont="1" applyAlignment="1">
      <alignment horizontal="right"/>
    </xf>
    <xf numFmtId="44" fontId="0" fillId="0" borderId="0" xfId="3" applyFont="1"/>
    <xf numFmtId="164" fontId="0" fillId="0" borderId="0" xfId="0" applyNumberFormat="1" applyAlignment="1">
      <alignment horizontal="right"/>
    </xf>
    <xf numFmtId="0" fontId="26" fillId="0" borderId="0" xfId="0" applyFont="1" applyAlignment="1">
      <alignment wrapText="1"/>
    </xf>
    <xf numFmtId="0" fontId="29" fillId="0" borderId="0" xfId="0" applyFont="1" applyAlignment="1">
      <alignment wrapText="1"/>
    </xf>
    <xf numFmtId="0" fontId="30" fillId="0" borderId="0" xfId="0" applyFont="1" applyAlignment="1">
      <alignment horizontal="center" wrapText="1"/>
    </xf>
    <xf numFmtId="0" fontId="25" fillId="0" borderId="0" xfId="0" applyFont="1" applyAlignment="1">
      <alignment horizontal="center" wrapText="1"/>
    </xf>
    <xf numFmtId="0" fontId="25" fillId="9" borderId="28" xfId="0" applyFont="1" applyFill="1" applyBorder="1" applyAlignment="1">
      <alignment wrapText="1"/>
    </xf>
    <xf numFmtId="0" fontId="31" fillId="9" borderId="29" xfId="0" applyFont="1" applyFill="1" applyBorder="1" applyAlignment="1">
      <alignment wrapText="1"/>
    </xf>
    <xf numFmtId="0" fontId="31" fillId="9" borderId="30" xfId="0" applyFont="1" applyFill="1" applyBorder="1" applyAlignment="1">
      <alignment wrapText="1"/>
    </xf>
    <xf numFmtId="0" fontId="25" fillId="9" borderId="32" xfId="0" applyFont="1" applyFill="1" applyBorder="1" applyAlignment="1">
      <alignment horizontal="center" wrapText="1"/>
    </xf>
    <xf numFmtId="0" fontId="32" fillId="9" borderId="31" xfId="0" applyFont="1" applyFill="1" applyBorder="1" applyAlignment="1">
      <alignment wrapText="1"/>
    </xf>
    <xf numFmtId="0" fontId="33" fillId="0" borderId="0" xfId="0" applyFont="1" applyAlignment="1">
      <alignment wrapText="1"/>
    </xf>
    <xf numFmtId="4" fontId="24" fillId="4" borderId="19" xfId="20" applyNumberFormat="1" applyFont="1" applyFill="1" applyBorder="1" applyProtection="1">
      <protection locked="0"/>
    </xf>
    <xf numFmtId="44" fontId="0" fillId="0" borderId="9" xfId="3" applyFont="1" applyBorder="1"/>
    <xf numFmtId="44" fontId="4" fillId="0" borderId="0" xfId="3" applyFont="1"/>
    <xf numFmtId="166" fontId="0" fillId="0" borderId="0" xfId="0" applyNumberFormat="1"/>
    <xf numFmtId="166" fontId="4" fillId="0" borderId="0" xfId="3" applyNumberFormat="1" applyFont="1"/>
    <xf numFmtId="43" fontId="0" fillId="4" borderId="0" xfId="0" applyNumberFormat="1" applyFill="1"/>
    <xf numFmtId="164" fontId="4" fillId="0" borderId="2" xfId="3" applyNumberFormat="1" applyFont="1" applyBorder="1"/>
    <xf numFmtId="2" fontId="4" fillId="0" borderId="0" xfId="3" applyNumberFormat="1" applyFont="1"/>
    <xf numFmtId="0" fontId="35" fillId="4" borderId="0" xfId="0" applyFont="1" applyFill="1"/>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xf numFmtId="164" fontId="0" fillId="0" borderId="0" xfId="0" applyNumberFormat="1" applyAlignment="1" applyProtection="1">
      <alignment horizontal="right"/>
      <protection locked="0"/>
    </xf>
    <xf numFmtId="164" fontId="0" fillId="0" borderId="9" xfId="0" applyNumberFormat="1" applyBorder="1"/>
    <xf numFmtId="5" fontId="2" fillId="0" borderId="3" xfId="4" applyNumberFormat="1" applyFont="1" applyBorder="1" applyAlignment="1" applyProtection="1">
      <protection locked="0"/>
    </xf>
    <xf numFmtId="5" fontId="6" fillId="4" borderId="3" xfId="4" applyNumberFormat="1" applyFont="1" applyFill="1" applyBorder="1" applyAlignment="1" applyProtection="1">
      <protection locked="0"/>
    </xf>
    <xf numFmtId="5" fontId="6" fillId="0" borderId="0" xfId="0" applyNumberFormat="1" applyFont="1"/>
    <xf numFmtId="164" fontId="0" fillId="0" borderId="2" xfId="0" applyNumberFormat="1" applyBorder="1"/>
    <xf numFmtId="3" fontId="6" fillId="0" borderId="0" xfId="0" applyNumberFormat="1" applyFont="1"/>
    <xf numFmtId="44" fontId="6" fillId="4" borderId="0" xfId="3" applyFont="1" applyFill="1"/>
    <xf numFmtId="9" fontId="6" fillId="4" borderId="0" xfId="3" applyNumberFormat="1" applyFont="1" applyFill="1"/>
    <xf numFmtId="2" fontId="6" fillId="4" borderId="0" xfId="3" applyNumberFormat="1" applyFont="1" applyFill="1"/>
    <xf numFmtId="44" fontId="6" fillId="4" borderId="9" xfId="3" applyFont="1" applyFill="1" applyBorder="1"/>
    <xf numFmtId="2" fontId="6" fillId="4" borderId="9" xfId="3" applyNumberFormat="1" applyFont="1" applyFill="1" applyBorder="1"/>
    <xf numFmtId="44" fontId="0" fillId="0" borderId="0" xfId="3" applyFont="1" applyFill="1"/>
    <xf numFmtId="44" fontId="2" fillId="0" borderId="0" xfId="3" applyFont="1" applyFill="1"/>
    <xf numFmtId="44" fontId="0" fillId="0" borderId="9" xfId="3" applyFont="1" applyFill="1" applyBorder="1"/>
    <xf numFmtId="9" fontId="6" fillId="0" borderId="0" xfId="0" applyNumberFormat="1" applyFont="1"/>
    <xf numFmtId="0" fontId="3" fillId="2" borderId="5" xfId="0" applyFont="1" applyFill="1" applyBorder="1" applyAlignment="1">
      <alignment horizontal="left" wrapText="1"/>
    </xf>
    <xf numFmtId="10" fontId="10" fillId="0" borderId="0" xfId="0" applyNumberFormat="1" applyFont="1" applyAlignment="1">
      <alignment wrapText="1"/>
    </xf>
    <xf numFmtId="164" fontId="4" fillId="0" borderId="0" xfId="0" applyNumberFormat="1" applyFont="1"/>
    <xf numFmtId="0" fontId="36" fillId="4" borderId="0" xfId="0" applyFont="1" applyFill="1"/>
    <xf numFmtId="164" fontId="4" fillId="4" borderId="0" xfId="0" applyNumberFormat="1" applyFont="1" applyFill="1"/>
    <xf numFmtId="0" fontId="0" fillId="0" borderId="0" xfId="0" applyAlignment="1">
      <alignment wrapText="1"/>
    </xf>
    <xf numFmtId="0" fontId="0" fillId="10" borderId="0" xfId="0" applyFill="1"/>
    <xf numFmtId="0" fontId="5" fillId="10" borderId="0" xfId="0" applyFont="1" applyFill="1"/>
    <xf numFmtId="0" fontId="23" fillId="10" borderId="0" xfId="20" applyFont="1" applyFill="1"/>
    <xf numFmtId="0" fontId="23" fillId="10" borderId="0" xfId="20" applyFont="1" applyFill="1" applyAlignment="1">
      <alignment horizontal="left"/>
    </xf>
    <xf numFmtId="165" fontId="0" fillId="0" borderId="0" xfId="1" applyNumberFormat="1" applyFont="1"/>
    <xf numFmtId="166" fontId="6" fillId="0" borderId="0" xfId="3" applyNumberFormat="1" applyFont="1" applyFill="1"/>
    <xf numFmtId="9" fontId="0" fillId="11" borderId="0" xfId="0" applyNumberFormat="1" applyFill="1"/>
    <xf numFmtId="10" fontId="0" fillId="11" borderId="0" xfId="0" applyNumberFormat="1" applyFill="1"/>
    <xf numFmtId="165" fontId="0" fillId="11" borderId="0" xfId="0" applyNumberFormat="1" applyFill="1"/>
    <xf numFmtId="164" fontId="6" fillId="4" borderId="0" xfId="0" applyNumberFormat="1" applyFont="1" applyFill="1" applyAlignment="1">
      <alignment horizontal="center" vertical="center"/>
    </xf>
    <xf numFmtId="164" fontId="0" fillId="0" borderId="0" xfId="3" applyNumberFormat="1" applyFont="1" applyAlignment="1">
      <alignment horizontal="center" vertical="center"/>
    </xf>
    <xf numFmtId="164" fontId="6" fillId="4" borderId="0" xfId="0" applyNumberFormat="1" applyFont="1" applyFill="1" applyAlignment="1">
      <alignment horizontal="right" vertical="center"/>
    </xf>
    <xf numFmtId="0" fontId="37" fillId="0" borderId="0" xfId="0" applyFont="1"/>
    <xf numFmtId="5" fontId="0" fillId="0" borderId="33" xfId="0" applyNumberFormat="1" applyBorder="1"/>
    <xf numFmtId="0" fontId="0" fillId="0" borderId="0" xfId="0" applyAlignment="1">
      <alignment horizontal="left" indent="1"/>
    </xf>
    <xf numFmtId="166" fontId="6" fillId="4" borderId="0" xfId="3" applyNumberFormat="1" applyFont="1" applyFill="1" applyAlignment="1">
      <alignment wrapText="1"/>
    </xf>
    <xf numFmtId="0" fontId="0" fillId="0" borderId="0" xfId="0" applyAlignment="1">
      <alignment vertical="center"/>
    </xf>
    <xf numFmtId="164" fontId="6" fillId="0" borderId="0" xfId="0" applyNumberFormat="1" applyFont="1"/>
    <xf numFmtId="0" fontId="12" fillId="0" borderId="0" xfId="0" applyFont="1"/>
    <xf numFmtId="3" fontId="6" fillId="0" borderId="0" xfId="0" applyNumberFormat="1" applyFont="1" applyAlignment="1">
      <alignment horizontal="center" vertical="center"/>
    </xf>
    <xf numFmtId="0" fontId="28" fillId="12" borderId="0" xfId="20" applyFont="1" applyFill="1" applyAlignment="1">
      <alignment vertical="center" wrapText="1"/>
    </xf>
    <xf numFmtId="0" fontId="23" fillId="12" borderId="18" xfId="20" applyFont="1" applyFill="1" applyBorder="1" applyAlignment="1">
      <alignment horizontal="right"/>
    </xf>
    <xf numFmtId="0" fontId="23" fillId="12" borderId="21" xfId="20" applyFont="1" applyFill="1" applyBorder="1" applyAlignment="1">
      <alignment horizontal="right"/>
    </xf>
    <xf numFmtId="0" fontId="23" fillId="12" borderId="24" xfId="20" applyFont="1" applyFill="1" applyBorder="1" applyAlignment="1">
      <alignment horizontal="left"/>
    </xf>
    <xf numFmtId="0" fontId="23" fillId="12" borderId="19" xfId="20" applyFont="1" applyFill="1" applyBorder="1" applyAlignment="1">
      <alignment horizontal="left"/>
    </xf>
    <xf numFmtId="0" fontId="23" fillId="12" borderId="0" xfId="20" applyFont="1" applyFill="1"/>
    <xf numFmtId="165" fontId="23" fillId="12" borderId="25" xfId="20" applyNumberFormat="1" applyFont="1" applyFill="1" applyBorder="1"/>
    <xf numFmtId="0" fontId="23" fillId="12" borderId="23" xfId="20" applyFont="1" applyFill="1" applyBorder="1"/>
    <xf numFmtId="0" fontId="23" fillId="12" borderId="20" xfId="20" applyFont="1" applyFill="1" applyBorder="1" applyAlignment="1">
      <alignment horizontal="right"/>
    </xf>
    <xf numFmtId="0" fontId="23" fillId="12" borderId="0" xfId="20" applyFont="1" applyFill="1" applyAlignment="1">
      <alignment horizontal="right"/>
    </xf>
    <xf numFmtId="0" fontId="23" fillId="12" borderId="25" xfId="20" applyFont="1" applyFill="1" applyBorder="1" applyAlignment="1">
      <alignment horizontal="right"/>
    </xf>
    <xf numFmtId="0" fontId="23" fillId="12" borderId="22" xfId="20" applyFont="1" applyFill="1" applyBorder="1"/>
    <xf numFmtId="0" fontId="27" fillId="12" borderId="22" xfId="20" applyFont="1" applyFill="1" applyBorder="1" applyProtection="1">
      <protection locked="0"/>
    </xf>
    <xf numFmtId="0" fontId="0" fillId="12" borderId="0" xfId="0" applyFill="1"/>
    <xf numFmtId="4" fontId="38" fillId="0" borderId="19" xfId="20" applyNumberFormat="1" applyFont="1" applyBorder="1" applyProtection="1">
      <protection locked="0"/>
    </xf>
    <xf numFmtId="4" fontId="39" fillId="4" borderId="19" xfId="20" applyNumberFormat="1" applyFont="1" applyFill="1" applyBorder="1" applyProtection="1">
      <protection locked="0"/>
    </xf>
    <xf numFmtId="0" fontId="39" fillId="4" borderId="22" xfId="20" applyFont="1" applyFill="1" applyBorder="1" applyProtection="1">
      <protection locked="0"/>
    </xf>
    <xf numFmtId="164" fontId="0" fillId="0" borderId="0" xfId="0" applyNumberFormat="1" applyAlignment="1">
      <alignment horizontal="center" vertical="center"/>
    </xf>
    <xf numFmtId="164" fontId="6" fillId="4" borderId="9" xfId="0" applyNumberFormat="1" applyFont="1" applyFill="1" applyBorder="1" applyAlignment="1">
      <alignment horizontal="center" vertical="center"/>
    </xf>
    <xf numFmtId="164" fontId="4" fillId="0" borderId="4" xfId="0" applyNumberFormat="1" applyFont="1" applyBorder="1"/>
    <xf numFmtId="164" fontId="6" fillId="0" borderId="0" xfId="0" applyNumberFormat="1" applyFont="1" applyAlignment="1">
      <alignment horizontal="right" vertical="center"/>
    </xf>
    <xf numFmtId="164" fontId="6" fillId="4" borderId="9" xfId="0" applyNumberFormat="1" applyFont="1" applyFill="1" applyBorder="1" applyAlignment="1">
      <alignment horizontal="right"/>
    </xf>
    <xf numFmtId="0" fontId="6" fillId="4" borderId="3" xfId="0" applyFont="1" applyFill="1" applyBorder="1" applyAlignment="1">
      <alignment horizontal="center" vertical="center"/>
    </xf>
    <xf numFmtId="0" fontId="25" fillId="9" borderId="26" xfId="0" applyFont="1" applyFill="1" applyBorder="1" applyAlignment="1">
      <alignment horizontal="center" wrapText="1"/>
    </xf>
    <xf numFmtId="3" fontId="32" fillId="9" borderId="34" xfId="0" applyNumberFormat="1" applyFont="1" applyFill="1" applyBorder="1" applyAlignment="1">
      <alignment wrapText="1"/>
    </xf>
    <xf numFmtId="0" fontId="32" fillId="9" borderId="34" xfId="0" applyFont="1" applyFill="1" applyBorder="1" applyAlignment="1">
      <alignment wrapText="1"/>
    </xf>
    <xf numFmtId="3" fontId="40" fillId="0" borderId="35" xfId="0" applyNumberFormat="1" applyFont="1" applyBorder="1"/>
    <xf numFmtId="3" fontId="40" fillId="0" borderId="33" xfId="0" applyNumberFormat="1" applyFont="1" applyBorder="1"/>
    <xf numFmtId="3" fontId="41" fillId="0" borderId="33" xfId="0" applyNumberFormat="1" applyFont="1" applyBorder="1"/>
    <xf numFmtId="164" fontId="0" fillId="10" borderId="0" xfId="0" applyNumberFormat="1" applyFill="1" applyAlignment="1">
      <alignment horizontal="center" vertical="center"/>
    </xf>
    <xf numFmtId="0" fontId="3" fillId="10" borderId="0" xfId="0" applyFont="1" applyFill="1" applyAlignment="1">
      <alignment horizontal="left" wrapText="1"/>
    </xf>
    <xf numFmtId="165" fontId="0" fillId="10" borderId="0" xfId="0" applyNumberFormat="1" applyFill="1"/>
    <xf numFmtId="0" fontId="10" fillId="10" borderId="0" xfId="0" applyFont="1" applyFill="1"/>
    <xf numFmtId="0" fontId="11" fillId="10" borderId="0" xfId="0" applyFont="1" applyFill="1" applyAlignment="1">
      <alignment horizontal="left" indent="1"/>
    </xf>
    <xf numFmtId="9" fontId="4" fillId="4" borderId="0" xfId="0" applyNumberFormat="1" applyFont="1" applyFill="1"/>
    <xf numFmtId="1" fontId="0" fillId="0" borderId="0" xfId="0" applyNumberFormat="1"/>
    <xf numFmtId="164" fontId="42" fillId="10" borderId="0" xfId="0" applyNumberFormat="1" applyFont="1" applyFill="1" applyAlignment="1">
      <alignment horizontal="right" vertical="center"/>
    </xf>
    <xf numFmtId="5" fontId="2" fillId="13" borderId="1" xfId="4" applyNumberFormat="1" applyFont="1" applyFill="1" applyBorder="1" applyAlignment="1" applyProtection="1">
      <protection locked="0"/>
    </xf>
    <xf numFmtId="0" fontId="18" fillId="0" borderId="0" xfId="4" applyFont="1" applyAlignment="1">
      <alignment horizontal="left" wrapText="1"/>
    </xf>
    <xf numFmtId="0" fontId="19" fillId="0" borderId="0" xfId="4" applyFont="1" applyAlignment="1">
      <alignment horizontal="right"/>
    </xf>
    <xf numFmtId="5" fontId="19" fillId="0" borderId="0" xfId="4" applyNumberFormat="1" applyFont="1" applyAlignment="1"/>
    <xf numFmtId="5" fontId="2" fillId="13" borderId="3" xfId="4" applyNumberFormat="1" applyFont="1" applyFill="1" applyBorder="1" applyAlignment="1" applyProtection="1">
      <protection locked="0"/>
    </xf>
    <xf numFmtId="5" fontId="2" fillId="0" borderId="2" xfId="4" applyNumberFormat="1" applyFont="1" applyBorder="1" applyAlignment="1"/>
    <xf numFmtId="0" fontId="43" fillId="0" borderId="0" xfId="0" applyFont="1"/>
    <xf numFmtId="0" fontId="3" fillId="2" borderId="5" xfId="0" applyFont="1" applyFill="1" applyBorder="1" applyAlignment="1">
      <alignment horizontal="center"/>
    </xf>
    <xf numFmtId="0" fontId="3" fillId="2" borderId="2" xfId="0" applyFont="1" applyFill="1" applyBorder="1" applyAlignment="1">
      <alignment horizontal="center"/>
    </xf>
    <xf numFmtId="0" fontId="25" fillId="9" borderId="26" xfId="0" applyFont="1" applyFill="1" applyBorder="1" applyAlignment="1">
      <alignment horizontal="center" vertical="center" wrapText="1"/>
    </xf>
    <xf numFmtId="0" fontId="25" fillId="9" borderId="27" xfId="0" applyFont="1" applyFill="1" applyBorder="1" applyAlignment="1">
      <alignment horizontal="center" vertical="center" wrapText="1"/>
    </xf>
  </cellXfs>
  <cellStyles count="21">
    <cellStyle name="Comma" xfId="1" builtinId="3"/>
    <cellStyle name="Comma 2" xfId="5" xr:uid="{00000000-0005-0000-0000-00002F000000}"/>
    <cellStyle name="Comma0" xfId="6" xr:uid="{00000000-0005-0000-0000-000001000000}"/>
    <cellStyle name="Currency" xfId="3" builtinId="4"/>
    <cellStyle name="Currency 2" xfId="16" xr:uid="{307E99D7-2044-4096-84DE-B2D7892349A3}"/>
    <cellStyle name="Currency 3" xfId="7" xr:uid="{00000000-0005-0000-0000-000031000000}"/>
    <cellStyle name="Currency0" xfId="8" xr:uid="{00000000-0005-0000-0000-000003000000}"/>
    <cellStyle name="Date" xfId="9" xr:uid="{00000000-0005-0000-0000-000004000000}"/>
    <cellStyle name="Fixed" xfId="10" xr:uid="{00000000-0005-0000-0000-000005000000}"/>
    <cellStyle name="Heading 1 2" xfId="11" xr:uid="{00000000-0005-0000-0000-000036000000}"/>
    <cellStyle name="Heading 2 2" xfId="12" xr:uid="{00000000-0005-0000-0000-000037000000}"/>
    <cellStyle name="Hyperlink" xfId="19" builtinId="8"/>
    <cellStyle name="Normal" xfId="0" builtinId="0"/>
    <cellStyle name="Normal 2" xfId="15" xr:uid="{FAAC244B-766D-4764-AD10-6307A1EB9DA3}"/>
    <cellStyle name="Normal 3" xfId="4" xr:uid="{00000000-0005-0000-0000-000038000000}"/>
    <cellStyle name="Normal 4" xfId="18" xr:uid="{180DED16-5E67-9949-AA5C-D5430ED9BBCF}"/>
    <cellStyle name="Normal_amort" xfId="20" xr:uid="{1389AA00-0324-4F11-8395-B1405FE790D3}"/>
    <cellStyle name="Percent" xfId="2" builtinId="5"/>
    <cellStyle name="Percent 2" xfId="17" xr:uid="{33B5D06D-F8F9-4B6B-9FD1-78F59721ACC8}"/>
    <cellStyle name="Percent 3" xfId="13" xr:uid="{00000000-0005-0000-0000-00003A000000}"/>
    <cellStyle name="Total 2" xfId="14" xr:uid="{00000000-0005-0000-0000-00003C000000}"/>
  </cellStyles>
  <dxfs count="100">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
      <font>
        <color rgb="FF9C0006"/>
      </font>
      <fill>
        <patternFill>
          <bgColor rgb="FFFFC7CE"/>
        </patternFill>
      </fill>
    </dxf>
    <dxf>
      <font>
        <color rgb="FF006100"/>
      </font>
      <fill>
        <patternFill>
          <bgColor rgb="FFC6EFCE"/>
        </patternFill>
      </fill>
    </dxf>
    <dxf>
      <fill>
        <patternFill>
          <bgColor rgb="FFFFF9C6"/>
        </patternFill>
      </fill>
    </dxf>
    <dxf>
      <font>
        <strike/>
      </font>
      <numFmt numFmtId="164" formatCode="&quot;$&quot;#,##0"/>
      <fill>
        <patternFill>
          <bgColor theme="1" tint="0.34998626667073579"/>
        </patternFill>
      </fill>
    </dxf>
  </dxfs>
  <tableStyles count="0" defaultTableStyle="TableStyleMedium2" defaultPivotStyle="PivotStyleLight16"/>
  <colors>
    <mruColors>
      <color rgb="FF0000FF"/>
      <color rgb="FFFFF9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2.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Kshama Kanakoor" id="{320299EA-76AE-F04A-B7D9-233C0B308315}" userId="8e4e9d0147ebf792"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7" dT="2023-09-06T21:22:04.56" personId="{320299EA-76AE-F04A-B7D9-233C0B308315}" id="{63A71D84-25A9-364B-A9A4-0380B237244A}">
    <text>If you have dedicated staff that is identified on the Fin_Sustainability Plan_20 Year tab, don’t double count it here</text>
  </threadedComment>
  <threadedComment ref="B139" dT="2023-10-04T20:58:21.46" personId="{320299EA-76AE-F04A-B7D9-233C0B308315}" id="{A3E6705B-3203-3B47-B889-0443449FC7A2}">
    <text>The total amount of COSR and all other FIHPP funds received should not exceed $10 million.</text>
  </threadedComment>
</ThreadedComments>
</file>

<file path=xl/threadedComments/threadedComment10.xml><?xml version="1.0" encoding="utf-8"?>
<ThreadedComments xmlns="http://schemas.microsoft.com/office/spreadsheetml/2018/threadedcomments" xmlns:x="http://schemas.openxmlformats.org/spreadsheetml/2006/main">
  <threadedComment ref="E37" dT="2023-09-06T21:22:04.56" personId="{320299EA-76AE-F04A-B7D9-233C0B308315}" id="{E50BBFD0-F329-5545-B41D-E88F7A7F857F}">
    <text>If you have dedicated staff that is identified on the Fin_Sustainability Plan_20 Year tab, don’t double count it here</text>
  </threadedComment>
  <threadedComment ref="B139" dT="2023-10-04T20:58:21.46" personId="{320299EA-76AE-F04A-B7D9-233C0B308315}" id="{BE7B747C-27AD-4243-8C9C-1EB5800E0390}">
    <text>The total amount of COSR and all other FIHPP funds received should not exceed $10 million.</text>
  </threadedComment>
</ThreadedComments>
</file>

<file path=xl/threadedComments/threadedComment11.xml><?xml version="1.0" encoding="utf-8"?>
<ThreadedComments xmlns="http://schemas.microsoft.com/office/spreadsheetml/2018/threadedcomments" xmlns:x="http://schemas.openxmlformats.org/spreadsheetml/2006/main">
  <threadedComment ref="E37" dT="2023-09-06T21:22:04.56" personId="{320299EA-76AE-F04A-B7D9-233C0B308315}" id="{5129147D-FDFC-2744-8BB8-253A3BE0FB20}">
    <text>If you have dedicated staff that is identified on the Fin_Sustainability Plan_20 Year tab, don’t double count it here</text>
  </threadedComment>
  <threadedComment ref="B139" dT="2023-10-04T20:58:21.46" personId="{320299EA-76AE-F04A-B7D9-233C0B308315}" id="{D961B556-08B9-4243-A6CE-75B655E673F0}">
    <text>The total amount of COSR and all other FIHPP funds received should not exceed $10 million.</text>
  </threadedComment>
</ThreadedComments>
</file>

<file path=xl/threadedComments/threadedComment12.xml><?xml version="1.0" encoding="utf-8"?>
<ThreadedComments xmlns="http://schemas.microsoft.com/office/spreadsheetml/2018/threadedcomments" xmlns:x="http://schemas.openxmlformats.org/spreadsheetml/2006/main">
  <threadedComment ref="E37" dT="2023-09-06T21:22:04.56" personId="{320299EA-76AE-F04A-B7D9-233C0B308315}" id="{071E0EA1-27C5-8545-A7A7-123D056A3C9F}">
    <text>If you have dedicated staff that is identified on the Fin_Sustainability Plan_20 Year tab, don’t double count it here</text>
  </threadedComment>
  <threadedComment ref="B139" dT="2023-10-04T20:58:21.46" personId="{320299EA-76AE-F04A-B7D9-233C0B308315}" id="{76F30F92-3BA5-544A-8C5C-45CA8D33696D}">
    <text>The total amount of COSR and all other FIHPP funds received should not exceed $10 million.</text>
  </threadedComment>
</ThreadedComments>
</file>

<file path=xl/threadedComments/threadedComment13.xml><?xml version="1.0" encoding="utf-8"?>
<ThreadedComments xmlns="http://schemas.microsoft.com/office/spreadsheetml/2018/threadedcomments" xmlns:x="http://schemas.openxmlformats.org/spreadsheetml/2006/main">
  <threadedComment ref="E37" dT="2023-09-06T21:22:04.56" personId="{320299EA-76AE-F04A-B7D9-233C0B308315}" id="{DF663E3F-CD14-8049-A61C-15D72A605772}">
    <text>If you have dedicated staff that is identified on the Fin_Sustainability Plan_20 Year tab, don’t double count it here</text>
  </threadedComment>
  <threadedComment ref="B139" dT="2023-10-04T20:58:21.46" personId="{320299EA-76AE-F04A-B7D9-233C0B308315}" id="{9E8B5CA7-7413-A742-83E0-EE7638E9977C}">
    <text>The total amount of COSR and all other FIHPP funds received should not exceed $10 million.</text>
  </threadedComment>
</ThreadedComments>
</file>

<file path=xl/threadedComments/threadedComment14.xml><?xml version="1.0" encoding="utf-8"?>
<ThreadedComments xmlns="http://schemas.microsoft.com/office/spreadsheetml/2018/threadedcomments" xmlns:x="http://schemas.openxmlformats.org/spreadsheetml/2006/main">
  <threadedComment ref="B139" dT="2023-10-04T20:58:21.46" personId="{320299EA-76AE-F04A-B7D9-233C0B308315}" id="{F78E3C76-E1D8-B34D-BE2E-88C3B90C27B6}">
    <text>The total amount of COSR and all other FIHPP funds received should not exceed $10 million.</text>
  </threadedComment>
</ThreadedComments>
</file>

<file path=xl/threadedComments/threadedComment15.xml><?xml version="1.0" encoding="utf-8"?>
<ThreadedComments xmlns="http://schemas.microsoft.com/office/spreadsheetml/2018/threadedcomments" xmlns:x="http://schemas.openxmlformats.org/spreadsheetml/2006/main">
  <threadedComment ref="E37" dT="2023-09-06T21:22:04.56" personId="{320299EA-76AE-F04A-B7D9-233C0B308315}" id="{5C166768-D331-594C-93AB-1744C6002F35}">
    <text>If you have dedicated staff that is identified on the Fin_Sustainability Plan_20 Year tab, don’t double count it here</text>
  </threadedComment>
  <threadedComment ref="B139" dT="2023-10-04T20:58:21.46" personId="{320299EA-76AE-F04A-B7D9-233C0B308315}" id="{013F4758-59B1-0A4E-94CB-666AC888B920}">
    <text>The total amount of COSR and all other FIHPP funds received should not exceed $10 million.</text>
  </threadedComment>
</ThreadedComments>
</file>

<file path=xl/threadedComments/threadedComment16.xml><?xml version="1.0" encoding="utf-8"?>
<ThreadedComments xmlns="http://schemas.microsoft.com/office/spreadsheetml/2018/threadedcomments" xmlns:x="http://schemas.openxmlformats.org/spreadsheetml/2006/main">
  <threadedComment ref="E37" dT="2023-09-06T21:22:04.56" personId="{320299EA-76AE-F04A-B7D9-233C0B308315}" id="{4B135BE3-229E-FA49-B3F8-43DAD72741B4}">
    <text>If you have dedicated staff that is identified on the Fin_Sustainability Plan_20 Year tab, don’t double count it here</text>
  </threadedComment>
  <threadedComment ref="B139" dT="2023-10-04T20:58:21.46" personId="{320299EA-76AE-F04A-B7D9-233C0B308315}" id="{41895CCA-AC08-684A-9425-55A1C4D2DA13}">
    <text>The total amount of COSR and all other FIHPP funds received should not exceed $10 million.</text>
  </threadedComment>
</ThreadedComments>
</file>

<file path=xl/threadedComments/threadedComment17.xml><?xml version="1.0" encoding="utf-8"?>
<ThreadedComments xmlns="http://schemas.microsoft.com/office/spreadsheetml/2018/threadedcomments" xmlns:x="http://schemas.openxmlformats.org/spreadsheetml/2006/main">
  <threadedComment ref="E37" dT="2023-09-06T21:22:04.56" personId="{320299EA-76AE-F04A-B7D9-233C0B308315}" id="{1E08499D-2670-1F48-AA5D-565B6285C641}">
    <text>If you have dedicated staff that is identified on the Fin_Sustainability Plan_20 Year tab, don’t double count it here</text>
  </threadedComment>
  <threadedComment ref="B139" dT="2023-10-04T20:58:21.46" personId="{320299EA-76AE-F04A-B7D9-233C0B308315}" id="{83115FFA-58B4-4849-8D52-C4CF4AEFD5EF}">
    <text>The total amount of COSR and all other FIHPP funds received should not exceed $10 million.</text>
  </threadedComment>
</ThreadedComments>
</file>

<file path=xl/threadedComments/threadedComment18.xml><?xml version="1.0" encoding="utf-8"?>
<ThreadedComments xmlns="http://schemas.microsoft.com/office/spreadsheetml/2018/threadedcomments" xmlns:x="http://schemas.openxmlformats.org/spreadsheetml/2006/main">
  <threadedComment ref="E37" dT="2023-09-06T21:22:04.56" personId="{320299EA-76AE-F04A-B7D9-233C0B308315}" id="{43A0EBFF-E514-314E-9E6C-2BA1CA8CB7B6}">
    <text>If you have dedicated staff that is identified on the Fin_Sustainability Plan_20 Year tab, don’t double count it here</text>
  </threadedComment>
  <threadedComment ref="B139" dT="2023-10-04T20:58:21.46" personId="{320299EA-76AE-F04A-B7D9-233C0B308315}" id="{C3AA0CCE-8DB0-D745-9742-82C496713B0A}">
    <text>The total amount of COSR and all other FIHPP funds received should not exceed $10 million.</text>
  </threadedComment>
</ThreadedComments>
</file>

<file path=xl/threadedComments/threadedComment19.xml><?xml version="1.0" encoding="utf-8"?>
<ThreadedComments xmlns="http://schemas.microsoft.com/office/spreadsheetml/2018/threadedcomments" xmlns:x="http://schemas.openxmlformats.org/spreadsheetml/2006/main">
  <threadedComment ref="E37" dT="2023-09-06T21:22:04.56" personId="{320299EA-76AE-F04A-B7D9-233C0B308315}" id="{6237298C-C344-E940-AEEE-D3035A420E74}">
    <text>If you have dedicated staff that is identified on the Fin_Sustainability Plan_20 Year tab, don’t double count it here</text>
  </threadedComment>
  <threadedComment ref="B139" dT="2023-10-04T20:58:21.46" personId="{320299EA-76AE-F04A-B7D9-233C0B308315}" id="{DC7005D9-D9E3-9A40-9D5A-2DF308707583}">
    <text>The total amount of COSR and all other FIHPP funds received should not exceed $10 million.</text>
  </threadedComment>
</ThreadedComments>
</file>

<file path=xl/threadedComments/threadedComment2.xml><?xml version="1.0" encoding="utf-8"?>
<ThreadedComments xmlns="http://schemas.microsoft.com/office/spreadsheetml/2018/threadedcomments" xmlns:x="http://schemas.openxmlformats.org/spreadsheetml/2006/main">
  <threadedComment ref="B139" dT="2023-10-04T20:58:21.46" personId="{320299EA-76AE-F04A-B7D9-233C0B308315}" id="{D77EE9C8-2FC1-4042-861F-49AA1E072821}">
    <text>The total amount of COSR and all other FIHPP funds received should not exceed $10 million.</text>
  </threadedComment>
</ThreadedComments>
</file>

<file path=xl/threadedComments/threadedComment20.xml><?xml version="1.0" encoding="utf-8"?>
<ThreadedComments xmlns="http://schemas.microsoft.com/office/spreadsheetml/2018/threadedcomments" xmlns:x="http://schemas.openxmlformats.org/spreadsheetml/2006/main">
  <threadedComment ref="B139" dT="2023-10-04T20:58:21.46" personId="{320299EA-76AE-F04A-B7D9-233C0B308315}" id="{218112F1-8403-4349-8CE1-C4DCD077FE20}">
    <text>The total amount of COSR and all other FIHPP funds received should not exceed $10 million.</text>
  </threadedComment>
</ThreadedComments>
</file>

<file path=xl/threadedComments/threadedComment21.xml><?xml version="1.0" encoding="utf-8"?>
<ThreadedComments xmlns="http://schemas.microsoft.com/office/spreadsheetml/2018/threadedcomments" xmlns:x="http://schemas.openxmlformats.org/spreadsheetml/2006/main">
  <threadedComment ref="E37" dT="2023-09-06T21:22:04.56" personId="{320299EA-76AE-F04A-B7D9-233C0B308315}" id="{B6F4D297-007B-9048-9585-627AA87ECB19}">
    <text>If you have dedicated staff that is identified on the Fin_Sustainability Plan_20 Year tab, don’t double count it here</text>
  </threadedComment>
  <threadedComment ref="B139" dT="2023-10-04T20:58:21.46" personId="{320299EA-76AE-F04A-B7D9-233C0B308315}" id="{2BEB2A50-3A3A-9D4F-A0A0-905F3D386122}">
    <text>The total amount of COSR and all other FIHPP funds received should not exceed $10 million.</text>
  </threadedComment>
</ThreadedComments>
</file>

<file path=xl/threadedComments/threadedComment22.xml><?xml version="1.0" encoding="utf-8"?>
<ThreadedComments xmlns="http://schemas.microsoft.com/office/spreadsheetml/2018/threadedcomments" xmlns:x="http://schemas.openxmlformats.org/spreadsheetml/2006/main">
  <threadedComment ref="E37" dT="2023-09-06T21:22:04.56" personId="{320299EA-76AE-F04A-B7D9-233C0B308315}" id="{5A717C21-D5A1-B741-B812-D3DE52F2C3EB}">
    <text>If you have dedicated staff that is identified on the Fin_Sustainability Plan_20 Year tab, don’t double count it here</text>
  </threadedComment>
  <threadedComment ref="B139" dT="2023-10-04T20:58:21.46" personId="{320299EA-76AE-F04A-B7D9-233C0B308315}" id="{371EA48C-7C4A-034E-A803-4BD5EF5B3D1E}">
    <text>The total amount of COSR and all other FIHPP funds received should not exceed $10 million.</text>
  </threadedComment>
</ThreadedComments>
</file>

<file path=xl/threadedComments/threadedComment23.xml><?xml version="1.0" encoding="utf-8"?>
<ThreadedComments xmlns="http://schemas.microsoft.com/office/spreadsheetml/2018/threadedcomments" xmlns:x="http://schemas.openxmlformats.org/spreadsheetml/2006/main">
  <threadedComment ref="E37" dT="2023-09-06T21:22:04.56" personId="{320299EA-76AE-F04A-B7D9-233C0B308315}" id="{9F6DA31C-52BE-CA47-B02F-D0D7C550AE6D}">
    <text>If you have dedicated staff that is identified on the Fin_Sustainability Plan_20 Year tab, don’t double count it here</text>
  </threadedComment>
  <threadedComment ref="B139" dT="2023-10-04T20:58:21.46" personId="{320299EA-76AE-F04A-B7D9-233C0B308315}" id="{7E0A2BC6-A8BE-3447-804B-FA1B0E6010B7}">
    <text>The total amount of COSR and all other FIHPP funds received should not exceed $10 million.</text>
  </threadedComment>
</ThreadedComments>
</file>

<file path=xl/threadedComments/threadedComment24.xml><?xml version="1.0" encoding="utf-8"?>
<ThreadedComments xmlns="http://schemas.microsoft.com/office/spreadsheetml/2018/threadedcomments" xmlns:x="http://schemas.openxmlformats.org/spreadsheetml/2006/main">
  <threadedComment ref="E37" dT="2023-09-06T21:22:04.56" personId="{320299EA-76AE-F04A-B7D9-233C0B308315}" id="{CE597AC3-68E7-5A48-AAED-3EFAE9DD6001}">
    <text>If you have dedicated staff that is identified on the Fin_Sustainability Plan_20 Year tab, don’t double count it here</text>
  </threadedComment>
  <threadedComment ref="B139" dT="2023-10-04T20:58:21.46" personId="{320299EA-76AE-F04A-B7D9-233C0B308315}" id="{DD53FBEF-D49B-3544-B310-702A51A07312}">
    <text>The total amount of COSR and all other FIHPP funds received should not exceed $10 million.</text>
  </threadedComment>
</ThreadedComments>
</file>

<file path=xl/threadedComments/threadedComment25.xml><?xml version="1.0" encoding="utf-8"?>
<ThreadedComments xmlns="http://schemas.microsoft.com/office/spreadsheetml/2018/threadedcomments" xmlns:x="http://schemas.openxmlformats.org/spreadsheetml/2006/main">
  <threadedComment ref="E37" dT="2023-09-06T21:22:04.56" personId="{320299EA-76AE-F04A-B7D9-233C0B308315}" id="{0CCB3E0E-9FEE-E54A-A2A1-F0CA7F2388E5}">
    <text>If you have dedicated staff that is identified on the Fin_Sustainability Plan_20 Year tab, don’t double count it here</text>
  </threadedComment>
  <threadedComment ref="B139" dT="2023-10-04T20:58:21.46" personId="{320299EA-76AE-F04A-B7D9-233C0B308315}" id="{79D6C5E7-3C37-C24E-8F12-33C281BF3F46}">
    <text>The total amount of COSR and all other FIHPP funds received should not exceed $10 million.</text>
  </threadedComment>
</ThreadedComments>
</file>

<file path=xl/threadedComments/threadedComment3.xml><?xml version="1.0" encoding="utf-8"?>
<ThreadedComments xmlns="http://schemas.microsoft.com/office/spreadsheetml/2018/threadedcomments" xmlns:x="http://schemas.openxmlformats.org/spreadsheetml/2006/main">
  <threadedComment ref="E37" dT="2023-09-06T21:22:04.56" personId="{320299EA-76AE-F04A-B7D9-233C0B308315}" id="{CC3625FD-3A57-8C4A-9DC9-B9574560E1D8}">
    <text>If you have dedicated staff that is identified on the Fin_Sustainability Plan_20 Year tab, don’t double count it here</text>
  </threadedComment>
  <threadedComment ref="B139" dT="2023-10-04T20:58:21.46" personId="{320299EA-76AE-F04A-B7D9-233C0B308315}" id="{840E9FBB-4D3F-924A-BCAE-31E07409DD07}">
    <text>The total amount of COSR and all other FIHPP funds received should not exceed $10 million.</text>
  </threadedComment>
</ThreadedComments>
</file>

<file path=xl/threadedComments/threadedComment4.xml><?xml version="1.0" encoding="utf-8"?>
<ThreadedComments xmlns="http://schemas.microsoft.com/office/spreadsheetml/2018/threadedcomments" xmlns:x="http://schemas.openxmlformats.org/spreadsheetml/2006/main">
  <threadedComment ref="E37" dT="2023-09-06T21:22:04.56" personId="{320299EA-76AE-F04A-B7D9-233C0B308315}" id="{C5E292E3-3F30-274A-BA5F-4F7F81AF44AF}">
    <text>If you have dedicated staff that is identified on the Fin_Sustainability Plan_20 Year tab, don’t double count it here</text>
  </threadedComment>
  <threadedComment ref="B139" dT="2023-10-04T20:58:21.46" personId="{320299EA-76AE-F04A-B7D9-233C0B308315}" id="{E948C7D9-F6D8-DE43-9723-62C27F4B871F}">
    <text>The total amount of COSR and all other FIHPP funds received should not exceed $10 million.</text>
  </threadedComment>
</ThreadedComments>
</file>

<file path=xl/threadedComments/threadedComment5.xml><?xml version="1.0" encoding="utf-8"?>
<ThreadedComments xmlns="http://schemas.microsoft.com/office/spreadsheetml/2018/threadedcomments" xmlns:x="http://schemas.openxmlformats.org/spreadsheetml/2006/main">
  <threadedComment ref="E37" dT="2023-09-06T21:22:04.56" personId="{320299EA-76AE-F04A-B7D9-233C0B308315}" id="{46D4A900-E05F-3D4D-A21B-1E1A8BC0832E}">
    <text>If you have dedicated staff that is identified on the Fin_Sustainability Plan_20 Year tab, don’t double count it here</text>
  </threadedComment>
  <threadedComment ref="B139" dT="2023-10-04T20:58:21.46" personId="{320299EA-76AE-F04A-B7D9-233C0B308315}" id="{011EE7BF-D6B4-1844-9D17-DA86E242A65C}">
    <text>The total amount of COSR and all other FIHPP funds received should not exceed $10 million.</text>
  </threadedComment>
</ThreadedComments>
</file>

<file path=xl/threadedComments/threadedComment6.xml><?xml version="1.0" encoding="utf-8"?>
<ThreadedComments xmlns="http://schemas.microsoft.com/office/spreadsheetml/2018/threadedcomments" xmlns:x="http://schemas.openxmlformats.org/spreadsheetml/2006/main">
  <threadedComment ref="E37" dT="2023-09-06T21:22:04.56" personId="{320299EA-76AE-F04A-B7D9-233C0B308315}" id="{39EC9935-AC2A-C84C-AE88-E2C87A2D5A1B}">
    <text>If you have dedicated staff that is identified on the Fin_Sustainability Plan_20 Year tab, don’t double count it here</text>
  </threadedComment>
  <threadedComment ref="B139" dT="2023-10-04T20:58:21.46" personId="{320299EA-76AE-F04A-B7D9-233C0B308315}" id="{25A85E95-B7F7-4246-9C20-D1E8E6775C97}">
    <text>The total amount of COSR and all other FIHPP funds received should not exceed $10 million.</text>
  </threadedComment>
</ThreadedComments>
</file>

<file path=xl/threadedComments/threadedComment7.xml><?xml version="1.0" encoding="utf-8"?>
<ThreadedComments xmlns="http://schemas.microsoft.com/office/spreadsheetml/2018/threadedcomments" xmlns:x="http://schemas.openxmlformats.org/spreadsheetml/2006/main">
  <threadedComment ref="E37" dT="2023-09-06T21:22:04.56" personId="{320299EA-76AE-F04A-B7D9-233C0B308315}" id="{B7B25460-92ED-2440-9958-302516955FF9}">
    <text>If you have dedicated staff that is identified on the Fin_Sustainability Plan_20 Year tab, don’t double count it here</text>
  </threadedComment>
  <threadedComment ref="B139" dT="2023-10-04T20:58:21.46" personId="{320299EA-76AE-F04A-B7D9-233C0B308315}" id="{62346087-A6C4-074D-AF43-6231A7121A18}">
    <text>The total amount of COSR and all other FIHPP funds received should not exceed $10 million.</text>
  </threadedComment>
</ThreadedComments>
</file>

<file path=xl/threadedComments/threadedComment8.xml><?xml version="1.0" encoding="utf-8"?>
<ThreadedComments xmlns="http://schemas.microsoft.com/office/spreadsheetml/2018/threadedcomments" xmlns:x="http://schemas.openxmlformats.org/spreadsheetml/2006/main">
  <threadedComment ref="B139" dT="2023-10-04T20:58:21.46" personId="{320299EA-76AE-F04A-B7D9-233C0B308315}" id="{3FED13A6-1B26-4F46-992D-DD923388B769}">
    <text>The total amount of COSR and all other FIHPP funds received should not exceed $10 million.</text>
  </threadedComment>
</ThreadedComments>
</file>

<file path=xl/threadedComments/threadedComment9.xml><?xml version="1.0" encoding="utf-8"?>
<ThreadedComments xmlns="http://schemas.microsoft.com/office/spreadsheetml/2018/threadedcomments" xmlns:x="http://schemas.openxmlformats.org/spreadsheetml/2006/main">
  <threadedComment ref="E37" dT="2023-09-06T21:22:04.56" personId="{320299EA-76AE-F04A-B7D9-233C0B308315}" id="{CD7C3513-D273-7849-9AD7-2837127B9EC0}">
    <text>If you have dedicated staff that is identified on the Fin_Sustainability Plan_20 Year tab, don’t double count it here</text>
  </threadedComment>
  <threadedComment ref="B139" dT="2023-10-04T20:58:21.46" personId="{320299EA-76AE-F04A-B7D9-233C0B308315}" id="{6E5F6065-1B51-8E41-AEEB-AE0D193B1FA9}">
    <text>The total amount of COSR and all other FIHPP funds received should not exceed $10 million.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preservation-next.enterprisecommunity.org/financial-modeling-tools"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microsoft.com/office/2017/10/relationships/threadedComment" Target="../threadedComments/threadedComment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 Id="rId4" Type="http://schemas.microsoft.com/office/2017/10/relationships/threadedComment" Target="../threadedComments/threadedComment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microsoft.com/office/2017/10/relationships/threadedComment" Target="../threadedComments/threadedComment9.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microsoft.com/office/2017/10/relationships/threadedComment" Target="../threadedComments/threadedComment10.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 Id="rId4" Type="http://schemas.microsoft.com/office/2017/10/relationships/threadedComment" Target="../threadedComments/threadedComment1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 Id="rId4" Type="http://schemas.microsoft.com/office/2017/10/relationships/threadedComment" Target="../threadedComments/threadedComment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 Id="rId4" Type="http://schemas.microsoft.com/office/2017/10/relationships/threadedComment" Target="../threadedComments/threadedComment13.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 Id="rId4" Type="http://schemas.microsoft.com/office/2017/10/relationships/threadedComment" Target="../threadedComments/threadedComment14.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 Id="rId4" Type="http://schemas.microsoft.com/office/2017/10/relationships/threadedComment" Target="../threadedComments/threadedComment15.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 Id="rId4" Type="http://schemas.microsoft.com/office/2017/10/relationships/threadedComment" Target="../threadedComments/threadedComment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 Id="rId4" Type="http://schemas.microsoft.com/office/2017/10/relationships/threadedComment" Target="../threadedComments/threadedComment17.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 Id="rId4" Type="http://schemas.microsoft.com/office/2017/10/relationships/threadedComment" Target="../threadedComments/threadedComment18.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 Id="rId4" Type="http://schemas.microsoft.com/office/2017/10/relationships/threadedComment" Target="../threadedComments/threadedComment19.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 Id="rId4" Type="http://schemas.microsoft.com/office/2017/10/relationships/threadedComment" Target="../threadedComments/threadedComment20.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 Id="rId4" Type="http://schemas.microsoft.com/office/2017/10/relationships/threadedComment" Target="../threadedComments/threadedComment21.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 Id="rId4" Type="http://schemas.microsoft.com/office/2017/10/relationships/threadedComment" Target="../threadedComments/threadedComment22.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5.bin"/><Relationship Id="rId4" Type="http://schemas.microsoft.com/office/2017/10/relationships/threadedComment" Target="../threadedComments/threadedComment23.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6.bin"/><Relationship Id="rId4" Type="http://schemas.microsoft.com/office/2017/10/relationships/threadedComment" Target="../threadedComments/threadedComment24.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7.bin"/><Relationship Id="rId4" Type="http://schemas.microsoft.com/office/2017/10/relationships/threadedComment" Target="../threadedComments/threadedComment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3E49-482B-7246-840F-5B5C89CB4513}">
  <dimension ref="A1:B38"/>
  <sheetViews>
    <sheetView topLeftCell="A12" workbookViewId="0">
      <selection activeCell="A33" sqref="A33"/>
    </sheetView>
  </sheetViews>
  <sheetFormatPr defaultColWidth="10.625" defaultRowHeight="15.95"/>
  <cols>
    <col min="1" max="1" width="121.875" customWidth="1"/>
    <col min="2" max="2" width="10.625" customWidth="1"/>
  </cols>
  <sheetData>
    <row r="1" spans="1:2">
      <c r="A1" s="59" t="s">
        <v>0</v>
      </c>
    </row>
    <row r="2" spans="1:2">
      <c r="A2" s="60"/>
    </row>
    <row r="3" spans="1:2" ht="51">
      <c r="A3" s="61" t="s">
        <v>1</v>
      </c>
    </row>
    <row r="4" spans="1:2">
      <c r="A4" s="60"/>
    </row>
    <row r="5" spans="1:2">
      <c r="A5" s="60" t="s">
        <v>2</v>
      </c>
    </row>
    <row r="6" spans="1:2" ht="33.950000000000003">
      <c r="A6" s="61" t="s">
        <v>3</v>
      </c>
      <c r="B6" s="148"/>
    </row>
    <row r="7" spans="1:2">
      <c r="A7" s="61"/>
    </row>
    <row r="8" spans="1:2" ht="33.950000000000003">
      <c r="A8" s="61" t="s">
        <v>4</v>
      </c>
    </row>
    <row r="9" spans="1:2">
      <c r="A9" s="61"/>
    </row>
    <row r="10" spans="1:2" ht="17.100000000000001">
      <c r="A10" s="61" t="s">
        <v>5</v>
      </c>
    </row>
    <row r="11" spans="1:2" ht="33.950000000000003">
      <c r="A11" s="61" t="s">
        <v>6</v>
      </c>
    </row>
    <row r="12" spans="1:2">
      <c r="A12" s="90"/>
    </row>
    <row r="13" spans="1:2" ht="17.100000000000001">
      <c r="A13" s="91" t="s">
        <v>7</v>
      </c>
    </row>
    <row r="14" spans="1:2">
      <c r="A14" s="91"/>
    </row>
    <row r="15" spans="1:2" ht="17.100000000000001">
      <c r="A15" s="61" t="s">
        <v>8</v>
      </c>
    </row>
    <row r="16" spans="1:2" ht="17.100000000000001">
      <c r="A16" s="61" t="s">
        <v>9</v>
      </c>
    </row>
    <row r="17" spans="1:1" ht="17.100000000000001">
      <c r="A17" s="61" t="s">
        <v>10</v>
      </c>
    </row>
    <row r="18" spans="1:1" ht="20.100000000000001" customHeight="1">
      <c r="A18" s="61" t="s">
        <v>11</v>
      </c>
    </row>
    <row r="19" spans="1:1">
      <c r="A19" s="61"/>
    </row>
    <row r="20" spans="1:1">
      <c r="A20" s="60" t="s">
        <v>12</v>
      </c>
    </row>
    <row r="21" spans="1:1">
      <c r="A21" s="60" t="s">
        <v>13</v>
      </c>
    </row>
    <row r="22" spans="1:1" ht="17.100000000000001">
      <c r="A22" s="61" t="s">
        <v>14</v>
      </c>
    </row>
    <row r="23" spans="1:1">
      <c r="A23" s="61"/>
    </row>
    <row r="24" spans="1:1" ht="33.950000000000003">
      <c r="A24" s="61" t="s">
        <v>15</v>
      </c>
    </row>
    <row r="25" spans="1:1">
      <c r="A25" s="60"/>
    </row>
    <row r="26" spans="1:1">
      <c r="A26" s="60" t="s">
        <v>16</v>
      </c>
    </row>
    <row r="27" spans="1:1">
      <c r="A27" s="60" t="s">
        <v>17</v>
      </c>
    </row>
    <row r="28" spans="1:1">
      <c r="A28" s="60" t="s">
        <v>18</v>
      </c>
    </row>
    <row r="29" spans="1:1">
      <c r="A29" s="60"/>
    </row>
    <row r="30" spans="1:1">
      <c r="A30" s="60" t="s">
        <v>19</v>
      </c>
    </row>
    <row r="31" spans="1:1">
      <c r="A31" s="60"/>
    </row>
    <row r="32" spans="1:1" ht="68.099999999999994">
      <c r="A32" s="61" t="s">
        <v>20</v>
      </c>
    </row>
    <row r="33" spans="1:1">
      <c r="A33" s="148"/>
    </row>
    <row r="34" spans="1:1">
      <c r="A34" s="148"/>
    </row>
    <row r="35" spans="1:1">
      <c r="A35" s="148"/>
    </row>
    <row r="38" spans="1:1">
      <c r="A38" s="148"/>
    </row>
  </sheetData>
  <phoneticPr fontId="7" type="noConversion"/>
  <hyperlinks>
    <hyperlink ref="A13" r:id="rId1" display=" available online here: https://preservation-next.enterprisecommunity.org/financial-modeling-tools" xr:uid="{E9248B09-557A-4520-8DC3-D097640946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A8B7A-4E73-6243-B7AC-7FA75B7F7690}">
  <dimension ref="A1:AC155"/>
  <sheetViews>
    <sheetView topLeftCell="I84"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3"/>
        <v>0</v>
      </c>
      <c r="AB79" s="20">
        <f t="shared" si="3"/>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3"/>
        <v>0</v>
      </c>
      <c r="AB80" s="20">
        <f t="shared" si="3"/>
        <v>0</v>
      </c>
    </row>
    <row r="81" spans="1:28">
      <c r="B81" t="s">
        <v>316</v>
      </c>
      <c r="C81" s="50">
        <v>0</v>
      </c>
      <c r="D81" s="53">
        <v>0</v>
      </c>
      <c r="E81">
        <f t="shared" ref="E81" si="4">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317</v>
      </c>
      <c r="C82" s="102">
        <f>SUM(C78:C81)</f>
        <v>0</v>
      </c>
      <c r="D82" s="54"/>
      <c r="E82" s="54">
        <f>SUM(E78:E81)</f>
        <v>0</v>
      </c>
      <c r="I82" s="45">
        <f>SUM(I78:I81)</f>
        <v>0</v>
      </c>
      <c r="J82" s="46">
        <f t="shared" ref="J82:M82" si="5">SUM(J78:J81)</f>
        <v>0</v>
      </c>
      <c r="K82" s="46">
        <f t="shared" si="5"/>
        <v>0</v>
      </c>
      <c r="L82" s="46">
        <f t="shared" si="5"/>
        <v>0</v>
      </c>
      <c r="M82" s="46">
        <f t="shared" si="5"/>
        <v>0</v>
      </c>
      <c r="N82" s="46">
        <f>SUM(N78:N81)</f>
        <v>0</v>
      </c>
      <c r="O82" s="46">
        <f t="shared" ref="O82:P82" si="6">SUM(O78:O81)</f>
        <v>0</v>
      </c>
      <c r="P82" s="46">
        <f t="shared" si="6"/>
        <v>0</v>
      </c>
      <c r="Q82" s="46">
        <f>SUM(Q78:Q81)</f>
        <v>0</v>
      </c>
      <c r="R82" s="46">
        <f t="shared" ref="R82:U82" si="7">SUM(R78:R81)</f>
        <v>0</v>
      </c>
      <c r="S82" s="46">
        <f t="shared" si="7"/>
        <v>0</v>
      </c>
      <c r="T82" s="46">
        <f t="shared" si="7"/>
        <v>0</v>
      </c>
      <c r="U82" s="46">
        <f t="shared" si="7"/>
        <v>0</v>
      </c>
      <c r="V82" s="46">
        <f>SUM(V78:V81)</f>
        <v>0</v>
      </c>
      <c r="W82" s="46">
        <f>SUM(W78:W81)</f>
        <v>0</v>
      </c>
      <c r="X82" s="46">
        <f t="shared" ref="X82:AA82" si="8">SUM(X78:X81)</f>
        <v>0</v>
      </c>
      <c r="Y82" s="46">
        <f t="shared" si="8"/>
        <v>0</v>
      </c>
      <c r="Z82" s="46">
        <f t="shared" si="8"/>
        <v>0</v>
      </c>
      <c r="AA82" s="46">
        <f t="shared" si="8"/>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9">K82</f>
        <v>0</v>
      </c>
      <c r="L87" s="19">
        <f t="shared" si="9"/>
        <v>0</v>
      </c>
      <c r="M87" s="19">
        <f t="shared" si="9"/>
        <v>0</v>
      </c>
      <c r="N87" s="19">
        <f t="shared" si="9"/>
        <v>0</v>
      </c>
      <c r="O87" s="19">
        <f t="shared" si="9"/>
        <v>0</v>
      </c>
      <c r="P87" s="19">
        <f t="shared" si="9"/>
        <v>0</v>
      </c>
      <c r="Q87" s="19">
        <f t="shared" si="9"/>
        <v>0</v>
      </c>
      <c r="R87" s="19">
        <f t="shared" si="9"/>
        <v>0</v>
      </c>
      <c r="S87" s="19">
        <f>S82</f>
        <v>0</v>
      </c>
      <c r="T87" s="19">
        <f t="shared" si="9"/>
        <v>0</v>
      </c>
      <c r="U87" s="19">
        <f t="shared" si="9"/>
        <v>0</v>
      </c>
      <c r="V87" s="19">
        <f t="shared" si="9"/>
        <v>0</v>
      </c>
      <c r="W87" s="19">
        <f t="shared" si="9"/>
        <v>0</v>
      </c>
      <c r="X87" s="19">
        <f t="shared" si="9"/>
        <v>0</v>
      </c>
      <c r="Y87" s="19">
        <f t="shared" si="9"/>
        <v>0</v>
      </c>
      <c r="Z87" s="19">
        <f>Z82</f>
        <v>0</v>
      </c>
      <c r="AA87" s="19">
        <f t="shared" si="9"/>
        <v>0</v>
      </c>
      <c r="AB87" s="19">
        <f t="shared" si="9"/>
        <v>0</v>
      </c>
    </row>
    <row r="88" spans="1:28">
      <c r="B88" t="s">
        <v>324</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325</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326</v>
      </c>
      <c r="D90" s="18">
        <f>(D87+D88+D89)*-C68</f>
        <v>0</v>
      </c>
      <c r="E90" s="18"/>
      <c r="F90" s="18"/>
      <c r="G90" s="18"/>
      <c r="I90" s="30">
        <f>D90*$I$76</f>
        <v>0</v>
      </c>
      <c r="J90" s="30">
        <f>-((J87+J88+J89)*$C$68)</f>
        <v>0</v>
      </c>
      <c r="K90" s="30">
        <f t="shared" ref="K90:AB90" si="11">-((K87+K88+K89)*$C$68)</f>
        <v>0</v>
      </c>
      <c r="L90" s="30">
        <f t="shared" si="11"/>
        <v>0</v>
      </c>
      <c r="M90" s="30">
        <f t="shared" si="11"/>
        <v>0</v>
      </c>
      <c r="N90" s="30">
        <f t="shared" si="11"/>
        <v>0</v>
      </c>
      <c r="O90" s="30">
        <f t="shared" si="11"/>
        <v>0</v>
      </c>
      <c r="P90" s="30">
        <f t="shared" si="11"/>
        <v>0</v>
      </c>
      <c r="Q90" s="30">
        <f t="shared" si="11"/>
        <v>0</v>
      </c>
      <c r="R90" s="30">
        <f t="shared" si="11"/>
        <v>0</v>
      </c>
      <c r="S90" s="30">
        <f t="shared" si="11"/>
        <v>0</v>
      </c>
      <c r="T90" s="30">
        <f t="shared" si="11"/>
        <v>0</v>
      </c>
      <c r="U90" s="30">
        <f t="shared" si="11"/>
        <v>0</v>
      </c>
      <c r="V90" s="30">
        <f t="shared" si="11"/>
        <v>0</v>
      </c>
      <c r="W90" s="30">
        <f t="shared" si="11"/>
        <v>0</v>
      </c>
      <c r="X90" s="30">
        <f t="shared" si="11"/>
        <v>0</v>
      </c>
      <c r="Y90" s="30">
        <f t="shared" si="11"/>
        <v>0</v>
      </c>
      <c r="Z90" s="30">
        <f t="shared" si="11"/>
        <v>0</v>
      </c>
      <c r="AA90" s="30">
        <f t="shared" si="11"/>
        <v>0</v>
      </c>
      <c r="AB90" s="30">
        <f t="shared" si="11"/>
        <v>0</v>
      </c>
    </row>
    <row r="91" spans="1:28">
      <c r="B91" t="s">
        <v>327</v>
      </c>
      <c r="C91" s="166"/>
      <c r="D91" s="56"/>
      <c r="I91" s="19">
        <f>C91*$I$76</f>
        <v>0</v>
      </c>
      <c r="J91" s="19">
        <f>C91*$J$76</f>
        <v>0</v>
      </c>
      <c r="K91" s="19">
        <f t="shared" ref="K91:AB92" si="12">J91+(J91*$C$62)</f>
        <v>0</v>
      </c>
      <c r="L91" s="19">
        <f t="shared" si="12"/>
        <v>0</v>
      </c>
      <c r="M91" s="19">
        <f t="shared" si="12"/>
        <v>0</v>
      </c>
      <c r="N91" s="19">
        <f t="shared" si="12"/>
        <v>0</v>
      </c>
      <c r="O91" s="19">
        <f t="shared" si="12"/>
        <v>0</v>
      </c>
      <c r="P91" s="19">
        <f t="shared" si="12"/>
        <v>0</v>
      </c>
      <c r="Q91" s="19">
        <f t="shared" si="12"/>
        <v>0</v>
      </c>
      <c r="R91" s="19">
        <f t="shared" si="12"/>
        <v>0</v>
      </c>
      <c r="S91" s="19">
        <f t="shared" si="12"/>
        <v>0</v>
      </c>
      <c r="T91" s="19">
        <f t="shared" si="12"/>
        <v>0</v>
      </c>
      <c r="U91" s="19">
        <f t="shared" si="12"/>
        <v>0</v>
      </c>
      <c r="V91" s="19">
        <f t="shared" si="12"/>
        <v>0</v>
      </c>
      <c r="W91" s="19">
        <f t="shared" si="12"/>
        <v>0</v>
      </c>
      <c r="X91" s="19">
        <f t="shared" si="12"/>
        <v>0</v>
      </c>
      <c r="Y91" s="19">
        <f t="shared" si="12"/>
        <v>0</v>
      </c>
      <c r="Z91" s="19">
        <f t="shared" si="12"/>
        <v>0</v>
      </c>
      <c r="AA91" s="19">
        <f t="shared" si="12"/>
        <v>0</v>
      </c>
      <c r="AB91" s="19">
        <f t="shared" si="12"/>
        <v>0</v>
      </c>
    </row>
    <row r="92" spans="1:28">
      <c r="B92" t="s">
        <v>328</v>
      </c>
      <c r="C92" s="166"/>
      <c r="D92" s="56"/>
      <c r="E92" s="19"/>
      <c r="I92" s="19">
        <f>C92*$I$76</f>
        <v>0</v>
      </c>
      <c r="J92" s="19">
        <f>C92*$J$76</f>
        <v>0</v>
      </c>
      <c r="K92" s="19">
        <f t="shared" si="12"/>
        <v>0</v>
      </c>
      <c r="L92" s="19">
        <f t="shared" si="12"/>
        <v>0</v>
      </c>
      <c r="M92" s="19">
        <f t="shared" si="12"/>
        <v>0</v>
      </c>
      <c r="N92" s="19">
        <f t="shared" si="12"/>
        <v>0</v>
      </c>
      <c r="O92" s="19">
        <f t="shared" si="12"/>
        <v>0</v>
      </c>
      <c r="P92" s="19">
        <f t="shared" si="12"/>
        <v>0</v>
      </c>
      <c r="Q92" s="19">
        <f t="shared" si="12"/>
        <v>0</v>
      </c>
      <c r="R92" s="19">
        <f t="shared" si="12"/>
        <v>0</v>
      </c>
      <c r="S92" s="19">
        <f t="shared" si="12"/>
        <v>0</v>
      </c>
      <c r="T92" s="19">
        <f t="shared" si="12"/>
        <v>0</v>
      </c>
      <c r="U92" s="19">
        <f t="shared" si="12"/>
        <v>0</v>
      </c>
      <c r="V92" s="19">
        <f t="shared" si="12"/>
        <v>0</v>
      </c>
      <c r="W92" s="19">
        <f t="shared" si="12"/>
        <v>0</v>
      </c>
      <c r="X92" s="19">
        <f t="shared" si="12"/>
        <v>0</v>
      </c>
      <c r="Y92" s="19">
        <f t="shared" si="12"/>
        <v>0</v>
      </c>
      <c r="Z92" s="19">
        <f t="shared" si="12"/>
        <v>0</v>
      </c>
      <c r="AA92" s="19">
        <f t="shared" si="12"/>
        <v>0</v>
      </c>
      <c r="AB92" s="19">
        <f t="shared" si="12"/>
        <v>0</v>
      </c>
    </row>
    <row r="93" spans="1:28">
      <c r="E93" s="19"/>
      <c r="F93" s="19"/>
    </row>
    <row r="94" spans="1:28" s="1" customFormat="1">
      <c r="B94" s="28" t="s">
        <v>329</v>
      </c>
      <c r="C94" s="28"/>
      <c r="D94" s="25">
        <f>SUM(D87:D93)</f>
        <v>0</v>
      </c>
      <c r="E94" s="28"/>
      <c r="F94" s="28"/>
      <c r="G94" s="28"/>
      <c r="H94" s="28"/>
      <c r="I94" s="29">
        <f>SUM(I87:I93)</f>
        <v>0</v>
      </c>
      <c r="J94" s="29">
        <f t="shared" ref="J94:R94" si="13">SUM(J87:J93)</f>
        <v>0</v>
      </c>
      <c r="K94" s="29">
        <f t="shared" si="13"/>
        <v>0</v>
      </c>
      <c r="L94" s="29">
        <f t="shared" si="13"/>
        <v>0</v>
      </c>
      <c r="M94" s="29">
        <f t="shared" si="13"/>
        <v>0</v>
      </c>
      <c r="N94" s="29">
        <f t="shared" si="13"/>
        <v>0</v>
      </c>
      <c r="O94" s="29">
        <f t="shared" si="13"/>
        <v>0</v>
      </c>
      <c r="P94" s="29">
        <f t="shared" si="13"/>
        <v>0</v>
      </c>
      <c r="Q94" s="29">
        <f t="shared" si="13"/>
        <v>0</v>
      </c>
      <c r="R94" s="29">
        <f t="shared" si="13"/>
        <v>0</v>
      </c>
      <c r="S94" s="29">
        <f>SUM(S87:S93)</f>
        <v>0</v>
      </c>
      <c r="T94" s="29">
        <f t="shared" ref="T94:X94" si="14">SUM(T87:T93)</f>
        <v>0</v>
      </c>
      <c r="U94" s="29">
        <f t="shared" si="14"/>
        <v>0</v>
      </c>
      <c r="V94" s="29">
        <f t="shared" si="14"/>
        <v>0</v>
      </c>
      <c r="W94" s="29">
        <f t="shared" si="14"/>
        <v>0</v>
      </c>
      <c r="X94" s="29">
        <f t="shared" si="14"/>
        <v>0</v>
      </c>
      <c r="Y94" s="29">
        <f>SUM(Y87:Y93)</f>
        <v>0</v>
      </c>
      <c r="Z94" s="29">
        <f t="shared" ref="Z94:AB94" si="15">SUM(Z87:Z93)</f>
        <v>0</v>
      </c>
      <c r="AA94" s="29">
        <f t="shared" si="15"/>
        <v>0</v>
      </c>
      <c r="AB94" s="29">
        <f t="shared" si="15"/>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102" si="16">J98+(J98*$C$63)</f>
        <v>0</v>
      </c>
      <c r="L98" s="19">
        <f t="shared" si="16"/>
        <v>0</v>
      </c>
      <c r="M98" s="19">
        <f t="shared" si="16"/>
        <v>0</v>
      </c>
      <c r="N98" s="19">
        <f t="shared" si="16"/>
        <v>0</v>
      </c>
      <c r="O98" s="19">
        <f t="shared" si="16"/>
        <v>0</v>
      </c>
      <c r="P98" s="19">
        <f t="shared" si="16"/>
        <v>0</v>
      </c>
      <c r="Q98" s="19">
        <f t="shared" si="16"/>
        <v>0</v>
      </c>
      <c r="R98" s="19">
        <f t="shared" si="16"/>
        <v>0</v>
      </c>
      <c r="S98" s="19">
        <f t="shared" si="16"/>
        <v>0</v>
      </c>
      <c r="T98" s="19">
        <f t="shared" si="16"/>
        <v>0</v>
      </c>
      <c r="U98" s="19">
        <f t="shared" si="16"/>
        <v>0</v>
      </c>
      <c r="V98" s="19">
        <f t="shared" si="16"/>
        <v>0</v>
      </c>
      <c r="W98" s="19">
        <f t="shared" si="16"/>
        <v>0</v>
      </c>
      <c r="X98" s="19">
        <f t="shared" si="16"/>
        <v>0</v>
      </c>
      <c r="Y98" s="19">
        <f t="shared" si="16"/>
        <v>0</v>
      </c>
      <c r="Z98" s="19">
        <f t="shared" si="16"/>
        <v>0</v>
      </c>
      <c r="AA98" s="19">
        <f t="shared" si="16"/>
        <v>0</v>
      </c>
      <c r="AB98" s="19">
        <f t="shared" si="16"/>
        <v>0</v>
      </c>
    </row>
    <row r="99" spans="2:28">
      <c r="B99" t="s">
        <v>333</v>
      </c>
      <c r="C99" s="57">
        <v>0</v>
      </c>
      <c r="D99" s="39"/>
      <c r="I99" s="19">
        <f>C99*$I$76</f>
        <v>0</v>
      </c>
      <c r="J99" s="19">
        <f>C99*$J$76</f>
        <v>0</v>
      </c>
      <c r="K99" s="19">
        <f t="shared" si="16"/>
        <v>0</v>
      </c>
      <c r="L99" s="19">
        <f t="shared" si="16"/>
        <v>0</v>
      </c>
      <c r="M99" s="19">
        <f t="shared" si="16"/>
        <v>0</v>
      </c>
      <c r="N99" s="19">
        <f t="shared" si="16"/>
        <v>0</v>
      </c>
      <c r="O99" s="19">
        <f t="shared" si="16"/>
        <v>0</v>
      </c>
      <c r="P99" s="19">
        <f t="shared" si="16"/>
        <v>0</v>
      </c>
      <c r="Q99" s="19">
        <f t="shared" si="16"/>
        <v>0</v>
      </c>
      <c r="R99" s="19">
        <f t="shared" si="16"/>
        <v>0</v>
      </c>
      <c r="S99" s="19">
        <f t="shared" si="16"/>
        <v>0</v>
      </c>
      <c r="T99" s="19">
        <f t="shared" si="16"/>
        <v>0</v>
      </c>
      <c r="U99" s="19">
        <f t="shared" si="16"/>
        <v>0</v>
      </c>
      <c r="V99" s="19">
        <f t="shared" si="16"/>
        <v>0</v>
      </c>
      <c r="W99" s="19">
        <f t="shared" si="16"/>
        <v>0</v>
      </c>
      <c r="X99" s="19">
        <f t="shared" si="16"/>
        <v>0</v>
      </c>
      <c r="Y99" s="19">
        <f t="shared" si="16"/>
        <v>0</v>
      </c>
      <c r="Z99" s="19">
        <f t="shared" si="16"/>
        <v>0</v>
      </c>
      <c r="AA99" s="19">
        <f t="shared" si="16"/>
        <v>0</v>
      </c>
      <c r="AB99" s="19">
        <f t="shared" si="16"/>
        <v>0</v>
      </c>
    </row>
    <row r="100" spans="2:28">
      <c r="B100" t="s">
        <v>334</v>
      </c>
      <c r="C100" s="57">
        <v>0</v>
      </c>
      <c r="D100" s="39"/>
      <c r="I100" s="19">
        <f>C100*$I$76</f>
        <v>0</v>
      </c>
      <c r="J100" s="19">
        <f>C100*$J$76</f>
        <v>0</v>
      </c>
      <c r="K100" s="19">
        <f t="shared" si="16"/>
        <v>0</v>
      </c>
      <c r="L100" s="19">
        <f t="shared" si="16"/>
        <v>0</v>
      </c>
      <c r="M100" s="19">
        <f t="shared" si="16"/>
        <v>0</v>
      </c>
      <c r="N100" s="19">
        <f t="shared" si="16"/>
        <v>0</v>
      </c>
      <c r="O100" s="19">
        <f t="shared" si="16"/>
        <v>0</v>
      </c>
      <c r="P100" s="19">
        <f t="shared" si="16"/>
        <v>0</v>
      </c>
      <c r="Q100" s="19">
        <f t="shared" si="16"/>
        <v>0</v>
      </c>
      <c r="R100" s="19">
        <f t="shared" si="16"/>
        <v>0</v>
      </c>
      <c r="S100" s="19">
        <f t="shared" si="16"/>
        <v>0</v>
      </c>
      <c r="T100" s="19">
        <f t="shared" si="16"/>
        <v>0</v>
      </c>
      <c r="U100" s="19">
        <f t="shared" si="16"/>
        <v>0</v>
      </c>
      <c r="V100" s="19">
        <f t="shared" si="16"/>
        <v>0</v>
      </c>
      <c r="W100" s="19">
        <f t="shared" si="16"/>
        <v>0</v>
      </c>
      <c r="X100" s="19">
        <f t="shared" si="16"/>
        <v>0</v>
      </c>
      <c r="Y100" s="19">
        <f t="shared" si="16"/>
        <v>0</v>
      </c>
      <c r="Z100" s="19">
        <f t="shared" si="16"/>
        <v>0</v>
      </c>
      <c r="AA100" s="19">
        <f t="shared" si="16"/>
        <v>0</v>
      </c>
      <c r="AB100" s="19">
        <f t="shared" si="16"/>
        <v>0</v>
      </c>
    </row>
    <row r="101" spans="2:28">
      <c r="B101" t="s">
        <v>335</v>
      </c>
      <c r="C101" s="57">
        <v>0</v>
      </c>
      <c r="D101" s="39"/>
      <c r="I101" s="19">
        <f>C101*$I$76</f>
        <v>0</v>
      </c>
      <c r="J101" s="19">
        <f>C101*$J$76</f>
        <v>0</v>
      </c>
      <c r="K101" s="19">
        <f t="shared" si="16"/>
        <v>0</v>
      </c>
      <c r="L101" s="19">
        <f t="shared" si="16"/>
        <v>0</v>
      </c>
      <c r="M101" s="19">
        <f t="shared" si="16"/>
        <v>0</v>
      </c>
      <c r="N101" s="19">
        <f t="shared" si="16"/>
        <v>0</v>
      </c>
      <c r="O101" s="19">
        <f t="shared" si="16"/>
        <v>0</v>
      </c>
      <c r="P101" s="19">
        <f t="shared" si="16"/>
        <v>0</v>
      </c>
      <c r="Q101" s="19">
        <f t="shared" si="16"/>
        <v>0</v>
      </c>
      <c r="R101" s="19">
        <f t="shared" si="16"/>
        <v>0</v>
      </c>
      <c r="S101" s="19">
        <f t="shared" si="16"/>
        <v>0</v>
      </c>
      <c r="T101" s="19">
        <f t="shared" si="16"/>
        <v>0</v>
      </c>
      <c r="U101" s="19">
        <f t="shared" si="16"/>
        <v>0</v>
      </c>
      <c r="V101" s="19">
        <f t="shared" si="16"/>
        <v>0</v>
      </c>
      <c r="W101" s="19">
        <f t="shared" si="16"/>
        <v>0</v>
      </c>
      <c r="X101" s="19">
        <f t="shared" si="16"/>
        <v>0</v>
      </c>
      <c r="Y101" s="19">
        <f t="shared" si="16"/>
        <v>0</v>
      </c>
      <c r="Z101" s="19">
        <f t="shared" si="16"/>
        <v>0</v>
      </c>
      <c r="AA101" s="19">
        <f t="shared" si="16"/>
        <v>0</v>
      </c>
      <c r="AB101" s="19">
        <f t="shared" si="16"/>
        <v>0</v>
      </c>
    </row>
    <row r="102" spans="2:28">
      <c r="B102" t="s">
        <v>336</v>
      </c>
      <c r="C102" s="57">
        <v>0</v>
      </c>
      <c r="D102" s="39"/>
      <c r="I102" s="19">
        <f>C102*$I$76</f>
        <v>0</v>
      </c>
      <c r="J102" s="19">
        <f>C102*$J$76</f>
        <v>0</v>
      </c>
      <c r="K102" s="19">
        <f t="shared" si="16"/>
        <v>0</v>
      </c>
      <c r="L102" s="19">
        <f t="shared" si="16"/>
        <v>0</v>
      </c>
      <c r="M102" s="19">
        <f t="shared" si="16"/>
        <v>0</v>
      </c>
      <c r="N102" s="19">
        <f t="shared" si="16"/>
        <v>0</v>
      </c>
      <c r="O102" s="19">
        <f t="shared" si="16"/>
        <v>0</v>
      </c>
      <c r="P102" s="19">
        <f t="shared" si="16"/>
        <v>0</v>
      </c>
      <c r="Q102" s="19">
        <f t="shared" si="16"/>
        <v>0</v>
      </c>
      <c r="R102" s="19">
        <f t="shared" si="16"/>
        <v>0</v>
      </c>
      <c r="S102" s="19">
        <f t="shared" si="16"/>
        <v>0</v>
      </c>
      <c r="T102" s="19">
        <f t="shared" si="16"/>
        <v>0</v>
      </c>
      <c r="U102" s="19">
        <f t="shared" si="16"/>
        <v>0</v>
      </c>
      <c r="V102" s="19">
        <f t="shared" si="16"/>
        <v>0</v>
      </c>
      <c r="W102" s="19">
        <f t="shared" si="16"/>
        <v>0</v>
      </c>
      <c r="X102" s="19">
        <f t="shared" si="16"/>
        <v>0</v>
      </c>
      <c r="Y102" s="19">
        <f t="shared" si="16"/>
        <v>0</v>
      </c>
      <c r="Z102" s="19">
        <f t="shared" si="16"/>
        <v>0</v>
      </c>
      <c r="AA102" s="19">
        <f t="shared" si="16"/>
        <v>0</v>
      </c>
      <c r="AB102" s="19">
        <f t="shared" si="16"/>
        <v>0</v>
      </c>
    </row>
    <row r="103" spans="2:28">
      <c r="B103" s="42" t="s">
        <v>337</v>
      </c>
      <c r="C103" s="54">
        <f>SUM(C98:C102)</f>
        <v>0</v>
      </c>
      <c r="I103" s="54">
        <f t="shared" ref="I103:AB103" si="17">SUM(I98:I102)</f>
        <v>0</v>
      </c>
      <c r="J103" s="54">
        <f t="shared" si="17"/>
        <v>0</v>
      </c>
      <c r="K103" s="54">
        <f t="shared" si="17"/>
        <v>0</v>
      </c>
      <c r="L103" s="54">
        <f t="shared" si="17"/>
        <v>0</v>
      </c>
      <c r="M103" s="54">
        <f t="shared" si="17"/>
        <v>0</v>
      </c>
      <c r="N103" s="54">
        <f t="shared" si="17"/>
        <v>0</v>
      </c>
      <c r="O103" s="54">
        <f t="shared" si="17"/>
        <v>0</v>
      </c>
      <c r="P103" s="54">
        <f t="shared" si="17"/>
        <v>0</v>
      </c>
      <c r="Q103" s="54">
        <f t="shared" si="17"/>
        <v>0</v>
      </c>
      <c r="R103" s="54">
        <f t="shared" si="17"/>
        <v>0</v>
      </c>
      <c r="S103" s="54">
        <f t="shared" si="17"/>
        <v>0</v>
      </c>
      <c r="T103" s="54">
        <f t="shared" si="17"/>
        <v>0</v>
      </c>
      <c r="U103" s="54">
        <f t="shared" si="17"/>
        <v>0</v>
      </c>
      <c r="V103" s="54">
        <f t="shared" si="17"/>
        <v>0</v>
      </c>
      <c r="W103" s="54">
        <f t="shared" si="17"/>
        <v>0</v>
      </c>
      <c r="X103" s="54">
        <f t="shared" si="17"/>
        <v>0</v>
      </c>
      <c r="Y103" s="54">
        <f t="shared" si="17"/>
        <v>0</v>
      </c>
      <c r="Z103" s="54">
        <f t="shared" si="17"/>
        <v>0</v>
      </c>
      <c r="AA103" s="54">
        <f t="shared" si="17"/>
        <v>0</v>
      </c>
      <c r="AB103" s="54">
        <f t="shared" si="17"/>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18">AA104+(AA104*$D104)</f>
        <v>0</v>
      </c>
    </row>
    <row r="105" spans="2:28">
      <c r="B105" t="s">
        <v>339</v>
      </c>
      <c r="C105" s="57">
        <v>0</v>
      </c>
      <c r="D105" s="39"/>
      <c r="I105" s="19">
        <f>C105*$I$76</f>
        <v>0</v>
      </c>
      <c r="J105" s="19">
        <f>C105*$J$76</f>
        <v>0</v>
      </c>
      <c r="K105" s="19">
        <f t="shared" ref="K105:AB110" si="19">J105+(J105*$C$63)</f>
        <v>0</v>
      </c>
      <c r="L105" s="19">
        <f t="shared" si="19"/>
        <v>0</v>
      </c>
      <c r="M105" s="19">
        <f t="shared" si="19"/>
        <v>0</v>
      </c>
      <c r="N105" s="19">
        <f t="shared" si="19"/>
        <v>0</v>
      </c>
      <c r="O105" s="19">
        <f t="shared" si="19"/>
        <v>0</v>
      </c>
      <c r="P105" s="19">
        <f t="shared" si="19"/>
        <v>0</v>
      </c>
      <c r="Q105" s="19">
        <f t="shared" si="19"/>
        <v>0</v>
      </c>
      <c r="R105" s="19">
        <f t="shared" si="19"/>
        <v>0</v>
      </c>
      <c r="S105" s="19">
        <f t="shared" si="19"/>
        <v>0</v>
      </c>
      <c r="T105" s="19">
        <f t="shared" si="19"/>
        <v>0</v>
      </c>
      <c r="U105" s="19">
        <f t="shared" si="19"/>
        <v>0</v>
      </c>
      <c r="V105" s="19">
        <f t="shared" si="19"/>
        <v>0</v>
      </c>
      <c r="W105" s="19">
        <f t="shared" si="19"/>
        <v>0</v>
      </c>
      <c r="X105" s="19">
        <f t="shared" si="19"/>
        <v>0</v>
      </c>
      <c r="Y105" s="19">
        <f t="shared" si="19"/>
        <v>0</v>
      </c>
      <c r="Z105" s="19">
        <f t="shared" si="19"/>
        <v>0</v>
      </c>
      <c r="AA105" s="19">
        <f t="shared" si="19"/>
        <v>0</v>
      </c>
      <c r="AB105" s="19">
        <f t="shared" si="19"/>
        <v>0</v>
      </c>
    </row>
    <row r="106" spans="2:28">
      <c r="B106" t="s">
        <v>340</v>
      </c>
      <c r="C106" s="57">
        <v>0</v>
      </c>
      <c r="D106" s="39"/>
      <c r="I106" s="19">
        <f>C106*$I$76</f>
        <v>0</v>
      </c>
      <c r="J106" s="19">
        <f>C106*$J$76</f>
        <v>0</v>
      </c>
      <c r="K106" s="19">
        <f t="shared" si="19"/>
        <v>0</v>
      </c>
      <c r="L106" s="19">
        <f t="shared" si="19"/>
        <v>0</v>
      </c>
      <c r="M106" s="19">
        <f t="shared" si="19"/>
        <v>0</v>
      </c>
      <c r="N106" s="19">
        <f t="shared" si="19"/>
        <v>0</v>
      </c>
      <c r="O106" s="19">
        <f t="shared" si="19"/>
        <v>0</v>
      </c>
      <c r="P106" s="19">
        <f t="shared" si="19"/>
        <v>0</v>
      </c>
      <c r="Q106" s="19">
        <f t="shared" si="19"/>
        <v>0</v>
      </c>
      <c r="R106" s="19">
        <f t="shared" si="19"/>
        <v>0</v>
      </c>
      <c r="S106" s="19">
        <f t="shared" si="19"/>
        <v>0</v>
      </c>
      <c r="T106" s="19">
        <f t="shared" si="19"/>
        <v>0</v>
      </c>
      <c r="U106" s="19">
        <f t="shared" si="19"/>
        <v>0</v>
      </c>
      <c r="V106" s="19">
        <f t="shared" si="19"/>
        <v>0</v>
      </c>
      <c r="W106" s="19">
        <f t="shared" si="19"/>
        <v>0</v>
      </c>
      <c r="X106" s="19">
        <f t="shared" si="19"/>
        <v>0</v>
      </c>
      <c r="Y106" s="19">
        <f t="shared" si="19"/>
        <v>0</v>
      </c>
      <c r="Z106" s="19">
        <f t="shared" si="19"/>
        <v>0</v>
      </c>
      <c r="AA106" s="19">
        <f t="shared" si="19"/>
        <v>0</v>
      </c>
      <c r="AB106" s="19">
        <f t="shared" si="19"/>
        <v>0</v>
      </c>
    </row>
    <row r="107" spans="2:28" ht="33.950000000000003">
      <c r="B107" t="s">
        <v>341</v>
      </c>
      <c r="C107" s="57">
        <v>0</v>
      </c>
      <c r="D107" s="144" t="s">
        <v>342</v>
      </c>
      <c r="I107" s="19">
        <f>C107*$I$76</f>
        <v>0</v>
      </c>
      <c r="J107" s="19">
        <f>C107*$J$76</f>
        <v>0</v>
      </c>
      <c r="K107" s="19">
        <f t="shared" si="19"/>
        <v>0</v>
      </c>
      <c r="L107" s="19">
        <f t="shared" si="19"/>
        <v>0</v>
      </c>
      <c r="M107" s="19">
        <f t="shared" si="19"/>
        <v>0</v>
      </c>
      <c r="N107" s="19">
        <f t="shared" si="19"/>
        <v>0</v>
      </c>
      <c r="O107" s="19">
        <f t="shared" si="19"/>
        <v>0</v>
      </c>
      <c r="P107" s="19">
        <f t="shared" si="19"/>
        <v>0</v>
      </c>
      <c r="Q107" s="19">
        <f t="shared" si="19"/>
        <v>0</v>
      </c>
      <c r="R107" s="19">
        <f t="shared" si="19"/>
        <v>0</v>
      </c>
      <c r="S107" s="19">
        <f t="shared" si="19"/>
        <v>0</v>
      </c>
      <c r="T107" s="19">
        <f t="shared" si="19"/>
        <v>0</v>
      </c>
      <c r="U107" s="19">
        <f t="shared" si="19"/>
        <v>0</v>
      </c>
      <c r="V107" s="19">
        <f t="shared" si="19"/>
        <v>0</v>
      </c>
      <c r="W107" s="19">
        <f t="shared" si="19"/>
        <v>0</v>
      </c>
      <c r="X107" s="19">
        <f t="shared" si="19"/>
        <v>0</v>
      </c>
      <c r="Y107" s="19">
        <f t="shared" si="19"/>
        <v>0</v>
      </c>
      <c r="Z107" s="19">
        <f t="shared" si="19"/>
        <v>0</v>
      </c>
      <c r="AA107" s="19">
        <f t="shared" si="19"/>
        <v>0</v>
      </c>
      <c r="AB107" s="19">
        <f t="shared" si="19"/>
        <v>0</v>
      </c>
    </row>
    <row r="108" spans="2:28">
      <c r="B108" t="s">
        <v>343</v>
      </c>
      <c r="C108" s="57">
        <v>0</v>
      </c>
      <c r="D108" s="144"/>
      <c r="I108" s="19">
        <f t="shared" ref="I108:I109" si="20">C108*$I$76</f>
        <v>0</v>
      </c>
      <c r="J108" s="19">
        <f t="shared" ref="J108:J109" si="21">C108*$J$76</f>
        <v>0</v>
      </c>
      <c r="K108" s="19">
        <f t="shared" si="19"/>
        <v>0</v>
      </c>
      <c r="L108" s="19">
        <f t="shared" si="19"/>
        <v>0</v>
      </c>
      <c r="M108" s="19">
        <f t="shared" si="19"/>
        <v>0</v>
      </c>
      <c r="N108" s="19">
        <f t="shared" si="19"/>
        <v>0</v>
      </c>
      <c r="O108" s="19">
        <f t="shared" si="19"/>
        <v>0</v>
      </c>
      <c r="P108" s="19">
        <f t="shared" si="19"/>
        <v>0</v>
      </c>
      <c r="Q108" s="19">
        <f t="shared" si="19"/>
        <v>0</v>
      </c>
      <c r="R108" s="19">
        <f t="shared" si="19"/>
        <v>0</v>
      </c>
      <c r="S108" s="19">
        <f t="shared" si="19"/>
        <v>0</v>
      </c>
      <c r="T108" s="19">
        <f t="shared" si="19"/>
        <v>0</v>
      </c>
      <c r="U108" s="19">
        <f t="shared" si="19"/>
        <v>0</v>
      </c>
      <c r="V108" s="19">
        <f t="shared" si="19"/>
        <v>0</v>
      </c>
      <c r="W108" s="19">
        <f t="shared" si="19"/>
        <v>0</v>
      </c>
      <c r="X108" s="19">
        <f t="shared" si="19"/>
        <v>0</v>
      </c>
      <c r="Y108" s="19">
        <f t="shared" si="19"/>
        <v>0</v>
      </c>
      <c r="Z108" s="19">
        <f t="shared" si="19"/>
        <v>0</v>
      </c>
      <c r="AA108" s="19">
        <f t="shared" si="19"/>
        <v>0</v>
      </c>
      <c r="AB108" s="19">
        <f t="shared" si="19"/>
        <v>0</v>
      </c>
    </row>
    <row r="109" spans="2:28">
      <c r="B109" t="s">
        <v>344</v>
      </c>
      <c r="C109" s="57">
        <f>D94*7%</f>
        <v>0</v>
      </c>
      <c r="D109" s="144"/>
      <c r="I109" s="19">
        <f t="shared" si="20"/>
        <v>0</v>
      </c>
      <c r="J109" s="19">
        <f t="shared" si="21"/>
        <v>0</v>
      </c>
      <c r="K109" s="19">
        <f t="shared" si="19"/>
        <v>0</v>
      </c>
      <c r="L109" s="19">
        <f t="shared" si="19"/>
        <v>0</v>
      </c>
      <c r="M109" s="19">
        <f t="shared" si="19"/>
        <v>0</v>
      </c>
      <c r="N109" s="19">
        <f t="shared" si="19"/>
        <v>0</v>
      </c>
      <c r="O109" s="19">
        <f t="shared" si="19"/>
        <v>0</v>
      </c>
      <c r="P109" s="19">
        <f t="shared" si="19"/>
        <v>0</v>
      </c>
      <c r="Q109" s="19">
        <f t="shared" si="19"/>
        <v>0</v>
      </c>
      <c r="R109" s="19">
        <f t="shared" si="19"/>
        <v>0</v>
      </c>
      <c r="S109" s="19">
        <f t="shared" si="19"/>
        <v>0</v>
      </c>
      <c r="T109" s="19">
        <f t="shared" si="19"/>
        <v>0</v>
      </c>
      <c r="U109" s="19">
        <f t="shared" si="19"/>
        <v>0</v>
      </c>
      <c r="V109" s="19">
        <f t="shared" si="19"/>
        <v>0</v>
      </c>
      <c r="W109" s="19">
        <f t="shared" si="19"/>
        <v>0</v>
      </c>
      <c r="X109" s="19">
        <f t="shared" si="19"/>
        <v>0</v>
      </c>
      <c r="Y109" s="19">
        <f t="shared" si="19"/>
        <v>0</v>
      </c>
      <c r="Z109" s="19">
        <f t="shared" si="19"/>
        <v>0</v>
      </c>
      <c r="AA109" s="19">
        <f t="shared" si="19"/>
        <v>0</v>
      </c>
      <c r="AB109" s="19">
        <f t="shared" si="19"/>
        <v>0</v>
      </c>
    </row>
    <row r="110" spans="2:28">
      <c r="B110" t="s">
        <v>336</v>
      </c>
      <c r="C110" s="57">
        <v>0</v>
      </c>
      <c r="D110" s="39"/>
      <c r="I110" s="19">
        <f>C110*$I$76</f>
        <v>0</v>
      </c>
      <c r="J110" s="19">
        <f>C110*$J$76</f>
        <v>0</v>
      </c>
      <c r="K110" s="19">
        <f t="shared" si="19"/>
        <v>0</v>
      </c>
      <c r="L110" s="19">
        <f t="shared" si="19"/>
        <v>0</v>
      </c>
      <c r="M110" s="19">
        <f t="shared" si="19"/>
        <v>0</v>
      </c>
      <c r="N110" s="19">
        <f t="shared" si="19"/>
        <v>0</v>
      </c>
      <c r="O110" s="19">
        <f t="shared" si="19"/>
        <v>0</v>
      </c>
      <c r="P110" s="19">
        <f t="shared" si="19"/>
        <v>0</v>
      </c>
      <c r="Q110" s="19">
        <f t="shared" si="19"/>
        <v>0</v>
      </c>
      <c r="R110" s="19">
        <f t="shared" si="19"/>
        <v>0</v>
      </c>
      <c r="S110" s="19">
        <f t="shared" si="19"/>
        <v>0</v>
      </c>
      <c r="T110" s="19">
        <f t="shared" si="19"/>
        <v>0</v>
      </c>
      <c r="U110" s="19">
        <f t="shared" si="19"/>
        <v>0</v>
      </c>
      <c r="V110" s="19">
        <f t="shared" si="19"/>
        <v>0</v>
      </c>
      <c r="W110" s="19">
        <f t="shared" si="19"/>
        <v>0</v>
      </c>
      <c r="X110" s="19">
        <f t="shared" si="19"/>
        <v>0</v>
      </c>
      <c r="Y110" s="19">
        <f t="shared" si="19"/>
        <v>0</v>
      </c>
      <c r="Z110" s="19">
        <f t="shared" si="19"/>
        <v>0</v>
      </c>
      <c r="AA110" s="19">
        <f t="shared" si="19"/>
        <v>0</v>
      </c>
      <c r="AB110" s="19">
        <f t="shared" si="19"/>
        <v>0</v>
      </c>
    </row>
    <row r="111" spans="2:28">
      <c r="B111" s="42" t="s">
        <v>345</v>
      </c>
      <c r="C111" s="54">
        <f>SUM(C105:C110)</f>
        <v>0</v>
      </c>
      <c r="I111" s="54">
        <f>SUM(I105:I110)</f>
        <v>0</v>
      </c>
      <c r="J111" s="54">
        <f t="shared" ref="J111:AB111" si="22">SUM(J105:J110)</f>
        <v>0</v>
      </c>
      <c r="K111" s="54">
        <f t="shared" si="22"/>
        <v>0</v>
      </c>
      <c r="L111" s="54">
        <f t="shared" si="22"/>
        <v>0</v>
      </c>
      <c r="M111" s="54">
        <f t="shared" si="22"/>
        <v>0</v>
      </c>
      <c r="N111" s="54">
        <f t="shared" si="22"/>
        <v>0</v>
      </c>
      <c r="O111" s="54">
        <f t="shared" si="22"/>
        <v>0</v>
      </c>
      <c r="P111" s="54">
        <f t="shared" si="22"/>
        <v>0</v>
      </c>
      <c r="Q111" s="54">
        <f t="shared" si="22"/>
        <v>0</v>
      </c>
      <c r="R111" s="54">
        <f t="shared" si="22"/>
        <v>0</v>
      </c>
      <c r="S111" s="54">
        <f t="shared" si="22"/>
        <v>0</v>
      </c>
      <c r="T111" s="54">
        <f t="shared" si="22"/>
        <v>0</v>
      </c>
      <c r="U111" s="54">
        <f t="shared" si="22"/>
        <v>0</v>
      </c>
      <c r="V111" s="54">
        <f t="shared" si="22"/>
        <v>0</v>
      </c>
      <c r="W111" s="54">
        <f t="shared" si="22"/>
        <v>0</v>
      </c>
      <c r="X111" s="54">
        <f t="shared" si="22"/>
        <v>0</v>
      </c>
      <c r="Y111" s="54">
        <f t="shared" si="22"/>
        <v>0</v>
      </c>
      <c r="Z111" s="54">
        <f t="shared" si="22"/>
        <v>0</v>
      </c>
      <c r="AA111" s="54">
        <f t="shared" si="22"/>
        <v>0</v>
      </c>
      <c r="AB111" s="54">
        <f t="shared" si="22"/>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AB116" si="23">J113+(J113*$C$63)</f>
        <v>0</v>
      </c>
      <c r="L113" s="19">
        <f t="shared" si="23"/>
        <v>0</v>
      </c>
      <c r="M113" s="19">
        <f t="shared" si="23"/>
        <v>0</v>
      </c>
      <c r="N113" s="19">
        <f t="shared" si="23"/>
        <v>0</v>
      </c>
      <c r="O113" s="19">
        <f t="shared" si="23"/>
        <v>0</v>
      </c>
      <c r="P113" s="19">
        <f t="shared" si="23"/>
        <v>0</v>
      </c>
      <c r="Q113" s="19">
        <f t="shared" si="23"/>
        <v>0</v>
      </c>
      <c r="R113" s="19">
        <f t="shared" si="23"/>
        <v>0</v>
      </c>
      <c r="S113" s="19">
        <f t="shared" si="23"/>
        <v>0</v>
      </c>
      <c r="T113" s="19">
        <f t="shared" si="23"/>
        <v>0</v>
      </c>
      <c r="U113" s="19">
        <f t="shared" si="23"/>
        <v>0</v>
      </c>
      <c r="V113" s="19">
        <f t="shared" si="23"/>
        <v>0</v>
      </c>
      <c r="W113" s="19">
        <f t="shared" si="23"/>
        <v>0</v>
      </c>
      <c r="X113" s="19">
        <f t="shared" si="23"/>
        <v>0</v>
      </c>
      <c r="Y113" s="19">
        <f t="shared" si="23"/>
        <v>0</v>
      </c>
      <c r="Z113" s="19">
        <f t="shared" si="23"/>
        <v>0</v>
      </c>
      <c r="AA113" s="19">
        <f t="shared" si="23"/>
        <v>0</v>
      </c>
      <c r="AB113" s="19">
        <f t="shared" si="23"/>
        <v>0</v>
      </c>
    </row>
    <row r="114" spans="1:28">
      <c r="B114" t="s">
        <v>348</v>
      </c>
      <c r="C114" s="57">
        <v>0</v>
      </c>
      <c r="D114" s="39"/>
      <c r="I114" s="19">
        <f>C114*$I$76</f>
        <v>0</v>
      </c>
      <c r="J114" s="19">
        <f>C114*$J$76</f>
        <v>0</v>
      </c>
      <c r="K114" s="19">
        <f t="shared" si="23"/>
        <v>0</v>
      </c>
      <c r="L114" s="19">
        <f t="shared" si="23"/>
        <v>0</v>
      </c>
      <c r="M114" s="19">
        <f t="shared" si="23"/>
        <v>0</v>
      </c>
      <c r="N114" s="19">
        <f t="shared" si="23"/>
        <v>0</v>
      </c>
      <c r="O114" s="19">
        <f t="shared" si="23"/>
        <v>0</v>
      </c>
      <c r="P114" s="19">
        <f t="shared" si="23"/>
        <v>0</v>
      </c>
      <c r="Q114" s="19">
        <f t="shared" si="23"/>
        <v>0</v>
      </c>
      <c r="R114" s="19">
        <f t="shared" si="23"/>
        <v>0</v>
      </c>
      <c r="S114" s="19">
        <f t="shared" si="23"/>
        <v>0</v>
      </c>
      <c r="T114" s="19">
        <f t="shared" si="23"/>
        <v>0</v>
      </c>
      <c r="U114" s="19">
        <f t="shared" si="23"/>
        <v>0</v>
      </c>
      <c r="V114" s="19">
        <f t="shared" si="23"/>
        <v>0</v>
      </c>
      <c r="W114" s="19">
        <f t="shared" si="23"/>
        <v>0</v>
      </c>
      <c r="X114" s="19">
        <f t="shared" si="23"/>
        <v>0</v>
      </c>
      <c r="Y114" s="19">
        <f t="shared" si="23"/>
        <v>0</v>
      </c>
      <c r="Z114" s="19">
        <f t="shared" si="23"/>
        <v>0</v>
      </c>
      <c r="AA114" s="19">
        <f t="shared" si="23"/>
        <v>0</v>
      </c>
      <c r="AB114" s="19">
        <f t="shared" si="23"/>
        <v>0</v>
      </c>
    </row>
    <row r="115" spans="1:28">
      <c r="B115" t="s">
        <v>349</v>
      </c>
      <c r="C115" s="57">
        <v>0</v>
      </c>
      <c r="D115" s="39"/>
      <c r="I115" s="19">
        <f>C115*$I$76</f>
        <v>0</v>
      </c>
      <c r="J115" s="19">
        <f>C115*$J$76</f>
        <v>0</v>
      </c>
      <c r="K115" s="19">
        <f t="shared" si="23"/>
        <v>0</v>
      </c>
      <c r="L115" s="19">
        <f t="shared" si="23"/>
        <v>0</v>
      </c>
      <c r="M115" s="19">
        <f t="shared" si="23"/>
        <v>0</v>
      </c>
      <c r="N115" s="19">
        <f t="shared" si="23"/>
        <v>0</v>
      </c>
      <c r="O115" s="19">
        <f t="shared" si="23"/>
        <v>0</v>
      </c>
      <c r="P115" s="19">
        <f t="shared" si="23"/>
        <v>0</v>
      </c>
      <c r="Q115" s="19">
        <f t="shared" si="23"/>
        <v>0</v>
      </c>
      <c r="R115" s="19">
        <f t="shared" si="23"/>
        <v>0</v>
      </c>
      <c r="S115" s="19">
        <f t="shared" si="23"/>
        <v>0</v>
      </c>
      <c r="T115" s="19">
        <f t="shared" si="23"/>
        <v>0</v>
      </c>
      <c r="U115" s="19">
        <f t="shared" si="23"/>
        <v>0</v>
      </c>
      <c r="V115" s="19">
        <f t="shared" si="23"/>
        <v>0</v>
      </c>
      <c r="W115" s="19">
        <f t="shared" si="23"/>
        <v>0</v>
      </c>
      <c r="X115" s="19">
        <f t="shared" si="23"/>
        <v>0</v>
      </c>
      <c r="Y115" s="19">
        <f t="shared" si="23"/>
        <v>0</v>
      </c>
      <c r="Z115" s="19">
        <f t="shared" si="23"/>
        <v>0</v>
      </c>
      <c r="AA115" s="19">
        <f t="shared" si="23"/>
        <v>0</v>
      </c>
      <c r="AB115" s="19">
        <f t="shared" si="23"/>
        <v>0</v>
      </c>
    </row>
    <row r="116" spans="1:28">
      <c r="B116" t="s">
        <v>350</v>
      </c>
      <c r="C116" s="57">
        <v>0</v>
      </c>
      <c r="D116" s="39"/>
      <c r="I116" s="19">
        <f>C116*$I$76</f>
        <v>0</v>
      </c>
      <c r="J116" s="19">
        <f>C116*$J$76</f>
        <v>0</v>
      </c>
      <c r="K116" s="19">
        <f t="shared" si="23"/>
        <v>0</v>
      </c>
      <c r="L116" s="19">
        <f t="shared" si="23"/>
        <v>0</v>
      </c>
      <c r="M116" s="19">
        <f t="shared" si="23"/>
        <v>0</v>
      </c>
      <c r="N116" s="19">
        <f t="shared" si="23"/>
        <v>0</v>
      </c>
      <c r="O116" s="19">
        <f t="shared" si="23"/>
        <v>0</v>
      </c>
      <c r="P116" s="19">
        <f t="shared" si="23"/>
        <v>0</v>
      </c>
      <c r="Q116" s="19">
        <f t="shared" si="23"/>
        <v>0</v>
      </c>
      <c r="R116" s="19">
        <f t="shared" si="23"/>
        <v>0</v>
      </c>
      <c r="S116" s="19">
        <f t="shared" si="23"/>
        <v>0</v>
      </c>
      <c r="T116" s="19">
        <f t="shared" si="23"/>
        <v>0</v>
      </c>
      <c r="U116" s="19">
        <f t="shared" si="23"/>
        <v>0</v>
      </c>
      <c r="V116" s="19">
        <f t="shared" si="23"/>
        <v>0</v>
      </c>
      <c r="W116" s="19">
        <f t="shared" si="23"/>
        <v>0</v>
      </c>
      <c r="X116" s="19">
        <f t="shared" si="23"/>
        <v>0</v>
      </c>
      <c r="Y116" s="19">
        <f t="shared" si="23"/>
        <v>0</v>
      </c>
      <c r="Z116" s="19">
        <f t="shared" si="23"/>
        <v>0</v>
      </c>
      <c r="AA116" s="19">
        <f t="shared" si="23"/>
        <v>0</v>
      </c>
      <c r="AB116" s="19">
        <f t="shared" si="23"/>
        <v>0</v>
      </c>
    </row>
    <row r="117" spans="1:28">
      <c r="B117" s="42" t="s">
        <v>351</v>
      </c>
      <c r="C117" s="54">
        <f>SUM(C113:C116)</f>
        <v>0</v>
      </c>
      <c r="I117" s="54">
        <f>SUM(I113:I116)</f>
        <v>0</v>
      </c>
      <c r="J117" s="54">
        <f t="shared" ref="J117:AB117" si="24">SUM(J113:J116)</f>
        <v>0</v>
      </c>
      <c r="K117" s="54">
        <f t="shared" si="24"/>
        <v>0</v>
      </c>
      <c r="L117" s="54">
        <f t="shared" si="24"/>
        <v>0</v>
      </c>
      <c r="M117" s="54">
        <f t="shared" si="24"/>
        <v>0</v>
      </c>
      <c r="N117" s="54">
        <f t="shared" si="24"/>
        <v>0</v>
      </c>
      <c r="O117" s="54">
        <f t="shared" si="24"/>
        <v>0</v>
      </c>
      <c r="P117" s="54">
        <f t="shared" si="24"/>
        <v>0</v>
      </c>
      <c r="Q117" s="54">
        <f t="shared" si="24"/>
        <v>0</v>
      </c>
      <c r="R117" s="54">
        <f t="shared" si="24"/>
        <v>0</v>
      </c>
      <c r="S117" s="54">
        <f t="shared" si="24"/>
        <v>0</v>
      </c>
      <c r="T117" s="54">
        <f t="shared" si="24"/>
        <v>0</v>
      </c>
      <c r="U117" s="54">
        <f t="shared" si="24"/>
        <v>0</v>
      </c>
      <c r="V117" s="54">
        <f t="shared" si="24"/>
        <v>0</v>
      </c>
      <c r="W117" s="54">
        <f t="shared" si="24"/>
        <v>0</v>
      </c>
      <c r="X117" s="54">
        <f t="shared" si="24"/>
        <v>0</v>
      </c>
      <c r="Y117" s="54">
        <f t="shared" si="24"/>
        <v>0</v>
      </c>
      <c r="Z117" s="54">
        <f t="shared" si="24"/>
        <v>0</v>
      </c>
      <c r="AA117" s="54">
        <f t="shared" si="24"/>
        <v>0</v>
      </c>
      <c r="AB117" s="54">
        <f t="shared" si="24"/>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25">M120+(M120*$C$63)</f>
        <v>0</v>
      </c>
      <c r="O120" s="19">
        <f t="shared" si="25"/>
        <v>0</v>
      </c>
      <c r="P120" s="19">
        <f t="shared" si="25"/>
        <v>0</v>
      </c>
      <c r="Q120" s="19">
        <f t="shared" si="25"/>
        <v>0</v>
      </c>
      <c r="R120" s="19">
        <f t="shared" si="25"/>
        <v>0</v>
      </c>
      <c r="S120" s="19">
        <f t="shared" si="25"/>
        <v>0</v>
      </c>
      <c r="T120" s="19">
        <f t="shared" si="25"/>
        <v>0</v>
      </c>
      <c r="U120" s="19">
        <f t="shared" si="25"/>
        <v>0</v>
      </c>
      <c r="V120" s="19">
        <f t="shared" si="25"/>
        <v>0</v>
      </c>
      <c r="W120" s="19">
        <f t="shared" si="25"/>
        <v>0</v>
      </c>
      <c r="X120" s="19">
        <f t="shared" si="25"/>
        <v>0</v>
      </c>
      <c r="Y120" s="19">
        <f t="shared" si="25"/>
        <v>0</v>
      </c>
      <c r="Z120" s="19">
        <f t="shared" si="25"/>
        <v>0</v>
      </c>
      <c r="AA120" s="19">
        <f t="shared" si="25"/>
        <v>0</v>
      </c>
      <c r="AB120" s="19">
        <f t="shared" si="25"/>
        <v>0</v>
      </c>
    </row>
    <row r="121" spans="1:28" ht="17.100000000000001" customHeight="1">
      <c r="B121" t="s">
        <v>356</v>
      </c>
      <c r="C121" s="57">
        <v>0</v>
      </c>
      <c r="D121" s="39"/>
      <c r="I121" s="19">
        <f>C121*$I$76</f>
        <v>0</v>
      </c>
      <c r="J121" s="19">
        <f>C121*$J$76</f>
        <v>0</v>
      </c>
      <c r="K121" s="19">
        <f>J121+(J121*$C$63)</f>
        <v>0</v>
      </c>
      <c r="L121" s="19">
        <f t="shared" ref="L121:O121" si="26">K121+(K121*$C$63)</f>
        <v>0</v>
      </c>
      <c r="M121" s="19">
        <f t="shared" si="26"/>
        <v>0</v>
      </c>
      <c r="N121" s="19">
        <f t="shared" si="26"/>
        <v>0</v>
      </c>
      <c r="O121" s="19">
        <f t="shared" si="26"/>
        <v>0</v>
      </c>
      <c r="P121" s="19">
        <f t="shared" si="25"/>
        <v>0</v>
      </c>
      <c r="Q121" s="19">
        <f t="shared" si="25"/>
        <v>0</v>
      </c>
      <c r="R121" s="19">
        <f t="shared" si="25"/>
        <v>0</v>
      </c>
      <c r="S121" s="19">
        <f t="shared" si="25"/>
        <v>0</v>
      </c>
      <c r="T121" s="19">
        <f t="shared" si="25"/>
        <v>0</v>
      </c>
      <c r="U121" s="19">
        <f t="shared" si="25"/>
        <v>0</v>
      </c>
      <c r="V121" s="19">
        <f t="shared" si="25"/>
        <v>0</v>
      </c>
      <c r="W121" s="19">
        <f t="shared" si="25"/>
        <v>0</v>
      </c>
      <c r="X121" s="19">
        <f t="shared" si="25"/>
        <v>0</v>
      </c>
      <c r="Y121" s="19">
        <f t="shared" si="25"/>
        <v>0</v>
      </c>
      <c r="Z121" s="19">
        <f t="shared" si="25"/>
        <v>0</v>
      </c>
      <c r="AA121" s="19">
        <f t="shared" si="25"/>
        <v>0</v>
      </c>
      <c r="AB121" s="19">
        <f t="shared" si="25"/>
        <v>0</v>
      </c>
    </row>
    <row r="122" spans="1:28" ht="17.100000000000001" customHeight="1">
      <c r="B122" t="s">
        <v>357</v>
      </c>
      <c r="C122" s="127">
        <f>C64*C74</f>
        <v>0</v>
      </c>
      <c r="D122" s="39"/>
      <c r="I122" s="19">
        <f>C122*$I$76</f>
        <v>0</v>
      </c>
      <c r="J122" s="19">
        <f>C122*$J$76</f>
        <v>0</v>
      </c>
      <c r="K122" s="19">
        <f t="shared" ref="K122:Z123" si="27">J122+(J122*$C$63)</f>
        <v>0</v>
      </c>
      <c r="L122" s="19">
        <f t="shared" si="27"/>
        <v>0</v>
      </c>
      <c r="M122" s="19">
        <f t="shared" si="27"/>
        <v>0</v>
      </c>
      <c r="N122" s="19">
        <f t="shared" si="27"/>
        <v>0</v>
      </c>
      <c r="O122" s="19">
        <f t="shared" si="27"/>
        <v>0</v>
      </c>
      <c r="P122" s="19">
        <f t="shared" si="27"/>
        <v>0</v>
      </c>
      <c r="Q122" s="19">
        <f t="shared" si="27"/>
        <v>0</v>
      </c>
      <c r="R122" s="19">
        <f t="shared" si="27"/>
        <v>0</v>
      </c>
      <c r="S122" s="19">
        <f t="shared" si="27"/>
        <v>0</v>
      </c>
      <c r="T122" s="19">
        <f t="shared" si="27"/>
        <v>0</v>
      </c>
      <c r="U122" s="19">
        <f t="shared" si="27"/>
        <v>0</v>
      </c>
      <c r="V122" s="19">
        <f t="shared" si="27"/>
        <v>0</v>
      </c>
      <c r="W122" s="19">
        <f t="shared" si="27"/>
        <v>0</v>
      </c>
      <c r="X122" s="19">
        <f t="shared" si="27"/>
        <v>0</v>
      </c>
      <c r="Y122" s="19">
        <f t="shared" si="27"/>
        <v>0</v>
      </c>
      <c r="Z122" s="19">
        <f t="shared" si="25"/>
        <v>0</v>
      </c>
      <c r="AA122" s="19">
        <f t="shared" si="25"/>
        <v>0</v>
      </c>
      <c r="AB122" s="19">
        <f t="shared" si="25"/>
        <v>0</v>
      </c>
    </row>
    <row r="123" spans="1:28">
      <c r="B123" t="s">
        <v>336</v>
      </c>
      <c r="C123" s="57">
        <v>0</v>
      </c>
      <c r="D123" s="39"/>
      <c r="I123" s="19">
        <f>C123*$I$76</f>
        <v>0</v>
      </c>
      <c r="J123" s="19">
        <f>C123*$J$76</f>
        <v>0</v>
      </c>
      <c r="K123" s="19">
        <f t="shared" si="27"/>
        <v>0</v>
      </c>
      <c r="L123" s="19">
        <f t="shared" si="27"/>
        <v>0</v>
      </c>
      <c r="M123" s="19">
        <f t="shared" si="27"/>
        <v>0</v>
      </c>
      <c r="N123" s="19">
        <f t="shared" si="27"/>
        <v>0</v>
      </c>
      <c r="O123" s="19">
        <f t="shared" si="27"/>
        <v>0</v>
      </c>
      <c r="P123" s="19">
        <f t="shared" si="27"/>
        <v>0</v>
      </c>
      <c r="Q123" s="19">
        <f t="shared" si="27"/>
        <v>0</v>
      </c>
      <c r="R123" s="19">
        <f t="shared" si="27"/>
        <v>0</v>
      </c>
      <c r="S123" s="19">
        <f t="shared" si="27"/>
        <v>0</v>
      </c>
      <c r="T123" s="19">
        <f t="shared" si="27"/>
        <v>0</v>
      </c>
      <c r="U123" s="19">
        <f t="shared" si="27"/>
        <v>0</v>
      </c>
      <c r="V123" s="19">
        <f t="shared" si="27"/>
        <v>0</v>
      </c>
      <c r="W123" s="19">
        <f t="shared" si="27"/>
        <v>0</v>
      </c>
      <c r="X123" s="19">
        <f t="shared" si="27"/>
        <v>0</v>
      </c>
      <c r="Y123" s="19">
        <f t="shared" si="27"/>
        <v>0</v>
      </c>
      <c r="Z123" s="19">
        <f t="shared" si="27"/>
        <v>0</v>
      </c>
      <c r="AA123" s="19">
        <f t="shared" si="25"/>
        <v>0</v>
      </c>
      <c r="AB123" s="19">
        <f t="shared" si="25"/>
        <v>0</v>
      </c>
    </row>
    <row r="124" spans="1:28">
      <c r="B124" s="101" t="s">
        <v>358</v>
      </c>
      <c r="C124" s="55">
        <f>SUM(C119:C123)</f>
        <v>0</v>
      </c>
      <c r="D124" s="128"/>
      <c r="E124" s="10"/>
      <c r="F124" s="10"/>
      <c r="G124" s="10"/>
      <c r="H124" s="10"/>
      <c r="I124" s="55">
        <f t="shared" ref="I124:AB124" si="28">SUM(I119:I123)</f>
        <v>0</v>
      </c>
      <c r="J124" s="55">
        <f t="shared" si="28"/>
        <v>0</v>
      </c>
      <c r="K124" s="55">
        <f t="shared" si="28"/>
        <v>0</v>
      </c>
      <c r="L124" s="55">
        <f t="shared" si="28"/>
        <v>0</v>
      </c>
      <c r="M124" s="55">
        <f t="shared" si="28"/>
        <v>0</v>
      </c>
      <c r="N124" s="55">
        <f t="shared" si="28"/>
        <v>0</v>
      </c>
      <c r="O124" s="55">
        <f t="shared" si="28"/>
        <v>0</v>
      </c>
      <c r="P124" s="55">
        <f t="shared" si="28"/>
        <v>0</v>
      </c>
      <c r="Q124" s="55">
        <f t="shared" si="28"/>
        <v>0</v>
      </c>
      <c r="R124" s="55">
        <f t="shared" si="28"/>
        <v>0</v>
      </c>
      <c r="S124" s="55">
        <f t="shared" si="28"/>
        <v>0</v>
      </c>
      <c r="T124" s="55">
        <f t="shared" si="28"/>
        <v>0</v>
      </c>
      <c r="U124" s="55">
        <f t="shared" si="28"/>
        <v>0</v>
      </c>
      <c r="V124" s="55">
        <f t="shared" si="28"/>
        <v>0</v>
      </c>
      <c r="W124" s="55">
        <f t="shared" si="28"/>
        <v>0</v>
      </c>
      <c r="X124" s="55">
        <f t="shared" si="28"/>
        <v>0</v>
      </c>
      <c r="Y124" s="55">
        <f t="shared" si="28"/>
        <v>0</v>
      </c>
      <c r="Z124" s="55">
        <f t="shared" si="28"/>
        <v>0</v>
      </c>
      <c r="AA124" s="55">
        <f t="shared" si="28"/>
        <v>0</v>
      </c>
      <c r="AB124" s="55">
        <f t="shared" si="28"/>
        <v>0</v>
      </c>
    </row>
    <row r="125" spans="1:28">
      <c r="B125" s="28" t="s">
        <v>359</v>
      </c>
      <c r="C125" s="25">
        <f>C103+C111+C117+C124</f>
        <v>0</v>
      </c>
      <c r="D125" s="26"/>
      <c r="E125" s="26"/>
      <c r="F125" s="26"/>
      <c r="G125" s="26"/>
      <c r="H125" s="26"/>
      <c r="I125" s="25">
        <f t="shared" ref="I125:AB125" si="29">I103+I111+I117+I124</f>
        <v>0</v>
      </c>
      <c r="J125" s="25">
        <f t="shared" si="29"/>
        <v>0</v>
      </c>
      <c r="K125" s="25">
        <f t="shared" si="29"/>
        <v>0</v>
      </c>
      <c r="L125" s="25">
        <f t="shared" si="29"/>
        <v>0</v>
      </c>
      <c r="M125" s="25">
        <f t="shared" si="29"/>
        <v>0</v>
      </c>
      <c r="N125" s="25">
        <f t="shared" si="29"/>
        <v>0</v>
      </c>
      <c r="O125" s="25">
        <f t="shared" si="29"/>
        <v>0</v>
      </c>
      <c r="P125" s="25">
        <f t="shared" si="29"/>
        <v>0</v>
      </c>
      <c r="Q125" s="25">
        <f t="shared" si="29"/>
        <v>0</v>
      </c>
      <c r="R125" s="25">
        <f t="shared" si="29"/>
        <v>0</v>
      </c>
      <c r="S125" s="25">
        <f t="shared" si="29"/>
        <v>0</v>
      </c>
      <c r="T125" s="25">
        <f t="shared" si="29"/>
        <v>0</v>
      </c>
      <c r="U125" s="25">
        <f t="shared" si="29"/>
        <v>0</v>
      </c>
      <c r="V125" s="25">
        <f t="shared" si="29"/>
        <v>0</v>
      </c>
      <c r="W125" s="25">
        <f t="shared" si="29"/>
        <v>0</v>
      </c>
      <c r="X125" s="25">
        <f t="shared" si="29"/>
        <v>0</v>
      </c>
      <c r="Y125" s="25">
        <f t="shared" si="29"/>
        <v>0</v>
      </c>
      <c r="Z125" s="25">
        <f t="shared" si="29"/>
        <v>0</v>
      </c>
      <c r="AA125" s="25">
        <f t="shared" si="29"/>
        <v>0</v>
      </c>
      <c r="AB125" s="25">
        <f t="shared" si="29"/>
        <v>0</v>
      </c>
    </row>
    <row r="127" spans="1:28">
      <c r="A127" s="83" t="s">
        <v>360</v>
      </c>
      <c r="B127" s="83"/>
      <c r="C127" s="84">
        <f>D94-C125</f>
        <v>0</v>
      </c>
      <c r="D127" s="83"/>
      <c r="E127" s="83"/>
      <c r="F127" s="83"/>
      <c r="G127" s="83"/>
      <c r="H127" s="83"/>
      <c r="I127" s="84">
        <f>I94-I125</f>
        <v>0</v>
      </c>
      <c r="J127" s="84">
        <f>J94-J125</f>
        <v>0</v>
      </c>
      <c r="K127" s="84">
        <f t="shared" ref="K127:AB127" si="30">K94-K125</f>
        <v>0</v>
      </c>
      <c r="L127" s="84">
        <f t="shared" si="30"/>
        <v>0</v>
      </c>
      <c r="M127" s="84">
        <f t="shared" si="30"/>
        <v>0</v>
      </c>
      <c r="N127" s="84">
        <f t="shared" si="30"/>
        <v>0</v>
      </c>
      <c r="O127" s="84">
        <f t="shared" si="30"/>
        <v>0</v>
      </c>
      <c r="P127" s="84">
        <f t="shared" si="30"/>
        <v>0</v>
      </c>
      <c r="Q127" s="84">
        <f t="shared" si="30"/>
        <v>0</v>
      </c>
      <c r="R127" s="84">
        <f t="shared" si="30"/>
        <v>0</v>
      </c>
      <c r="S127" s="84">
        <f t="shared" si="30"/>
        <v>0</v>
      </c>
      <c r="T127" s="84">
        <f t="shared" si="30"/>
        <v>0</v>
      </c>
      <c r="U127" s="84">
        <f t="shared" si="30"/>
        <v>0</v>
      </c>
      <c r="V127" s="84">
        <f t="shared" si="30"/>
        <v>0</v>
      </c>
      <c r="W127" s="84">
        <f t="shared" si="30"/>
        <v>0</v>
      </c>
      <c r="X127" s="84">
        <f t="shared" si="30"/>
        <v>0</v>
      </c>
      <c r="Y127" s="84">
        <f t="shared" si="30"/>
        <v>0</v>
      </c>
      <c r="Z127" s="84">
        <f t="shared" si="30"/>
        <v>0</v>
      </c>
      <c r="AA127" s="84">
        <f t="shared" si="30"/>
        <v>0</v>
      </c>
      <c r="AB127" s="84">
        <f t="shared" si="30"/>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1">C132*$J$76</f>
        <v>0</v>
      </c>
      <c r="K132" s="30">
        <f t="shared" ref="K132:Z136" si="32">J132</f>
        <v>0</v>
      </c>
      <c r="L132" s="30">
        <f t="shared" si="32"/>
        <v>0</v>
      </c>
      <c r="M132" s="30">
        <f t="shared" si="32"/>
        <v>0</v>
      </c>
      <c r="N132" s="30">
        <f t="shared" si="32"/>
        <v>0</v>
      </c>
      <c r="O132" s="30">
        <f t="shared" si="32"/>
        <v>0</v>
      </c>
      <c r="P132" s="30">
        <f t="shared" si="32"/>
        <v>0</v>
      </c>
      <c r="Q132" s="30">
        <f t="shared" si="32"/>
        <v>0</v>
      </c>
      <c r="R132" s="30">
        <f t="shared" si="32"/>
        <v>0</v>
      </c>
      <c r="S132" s="30">
        <f t="shared" si="32"/>
        <v>0</v>
      </c>
      <c r="T132" s="30">
        <f t="shared" si="32"/>
        <v>0</v>
      </c>
      <c r="U132" s="30">
        <f t="shared" si="32"/>
        <v>0</v>
      </c>
      <c r="V132" s="30">
        <f t="shared" si="32"/>
        <v>0</v>
      </c>
      <c r="W132" s="30">
        <f t="shared" si="32"/>
        <v>0</v>
      </c>
      <c r="X132" s="30">
        <f t="shared" si="32"/>
        <v>0</v>
      </c>
      <c r="Y132" s="30">
        <f t="shared" si="32"/>
        <v>0</v>
      </c>
      <c r="Z132" s="30">
        <f t="shared" si="32"/>
        <v>0</v>
      </c>
      <c r="AA132" s="30">
        <f t="shared" ref="AA132:AB133" si="33">Z132</f>
        <v>0</v>
      </c>
      <c r="AB132" s="30">
        <f t="shared" si="33"/>
        <v>0</v>
      </c>
    </row>
    <row r="133" spans="1:29">
      <c r="B133" s="79" t="s">
        <v>364</v>
      </c>
      <c r="C133" s="129">
        <f>N6</f>
        <v>0</v>
      </c>
      <c r="I133" s="30">
        <f>C133*$I$76</f>
        <v>0</v>
      </c>
      <c r="J133" s="30">
        <f t="shared" si="31"/>
        <v>0</v>
      </c>
      <c r="K133" s="30">
        <f t="shared" si="32"/>
        <v>0</v>
      </c>
      <c r="L133" s="30">
        <f t="shared" si="32"/>
        <v>0</v>
      </c>
      <c r="M133" s="30">
        <f t="shared" si="32"/>
        <v>0</v>
      </c>
      <c r="N133" s="30">
        <f t="shared" si="32"/>
        <v>0</v>
      </c>
      <c r="O133" s="30">
        <f t="shared" si="32"/>
        <v>0</v>
      </c>
      <c r="P133" s="30">
        <f t="shared" si="32"/>
        <v>0</v>
      </c>
      <c r="Q133" s="30">
        <f t="shared" si="32"/>
        <v>0</v>
      </c>
      <c r="R133" s="30">
        <f t="shared" si="32"/>
        <v>0</v>
      </c>
      <c r="S133" s="30">
        <f t="shared" si="32"/>
        <v>0</v>
      </c>
      <c r="T133" s="30">
        <f t="shared" si="32"/>
        <v>0</v>
      </c>
      <c r="U133" s="30">
        <f t="shared" si="32"/>
        <v>0</v>
      </c>
      <c r="V133" s="30">
        <f t="shared" si="32"/>
        <v>0</v>
      </c>
      <c r="W133" s="30">
        <f t="shared" si="32"/>
        <v>0</v>
      </c>
      <c r="X133" s="30">
        <f t="shared" si="32"/>
        <v>0</v>
      </c>
      <c r="Y133" s="30">
        <f t="shared" si="32"/>
        <v>0</v>
      </c>
      <c r="Z133" s="30">
        <f t="shared" si="32"/>
        <v>0</v>
      </c>
      <c r="AA133" s="30">
        <f t="shared" si="33"/>
        <v>0</v>
      </c>
      <c r="AB133" s="30">
        <f t="shared" si="33"/>
        <v>0</v>
      </c>
      <c r="AC133" s="30"/>
    </row>
    <row r="134" spans="1:29">
      <c r="B134" s="79" t="s">
        <v>229</v>
      </c>
      <c r="C134" s="129">
        <f>IF(F13="Annual Debt Service (Principal &amp; Interest)",H6,IF(F13="Interest Only",F6*3%/I76,IF(F13="Fully deferred for 55 years",0)))</f>
        <v>0</v>
      </c>
      <c r="I134" s="30">
        <f>C134*$I$76</f>
        <v>0</v>
      </c>
      <c r="J134" s="30">
        <f t="shared" si="31"/>
        <v>0</v>
      </c>
      <c r="K134" s="30">
        <f>J134</f>
        <v>0</v>
      </c>
      <c r="L134" s="30">
        <f t="shared" si="32"/>
        <v>0</v>
      </c>
      <c r="M134" s="30">
        <f t="shared" si="32"/>
        <v>0</v>
      </c>
      <c r="N134" s="30">
        <f t="shared" si="32"/>
        <v>0</v>
      </c>
      <c r="O134" s="30">
        <f t="shared" si="32"/>
        <v>0</v>
      </c>
      <c r="P134" s="30">
        <f t="shared" ref="P134" si="34">I134*$J$76</f>
        <v>0</v>
      </c>
      <c r="Q134" s="30">
        <f t="shared" ref="Q134" si="35">K134*$I$76</f>
        <v>0</v>
      </c>
      <c r="R134" s="30">
        <f t="shared" ref="R134" si="36">K134*$J$76</f>
        <v>0</v>
      </c>
      <c r="S134" s="30">
        <f t="shared" ref="S134" si="37">M134*$I$76</f>
        <v>0</v>
      </c>
      <c r="T134" s="30">
        <f t="shared" ref="T134" si="38">M134*$J$76</f>
        <v>0</v>
      </c>
      <c r="U134" s="30">
        <f t="shared" ref="U134" si="39">O134*$I$76</f>
        <v>0</v>
      </c>
      <c r="V134" s="30">
        <f t="shared" ref="V134" si="40">O134*$J$76</f>
        <v>0</v>
      </c>
      <c r="W134" s="30">
        <f t="shared" ref="W134" si="41">Q134*$I$76</f>
        <v>0</v>
      </c>
      <c r="X134" s="30">
        <f t="shared" ref="X134" si="42">Q134*$J$76</f>
        <v>0</v>
      </c>
      <c r="Y134" s="30">
        <f t="shared" ref="Y134" si="43">S134*$I$76</f>
        <v>0</v>
      </c>
      <c r="Z134" s="30">
        <f t="shared" ref="Z134" si="44">S134*$J$76</f>
        <v>0</v>
      </c>
      <c r="AA134" s="30">
        <f t="shared" ref="AA134" si="45">U134*$I$76</f>
        <v>0</v>
      </c>
      <c r="AB134" s="30">
        <f t="shared" ref="AB134" si="46">U134*$J$76</f>
        <v>0</v>
      </c>
    </row>
    <row r="135" spans="1:29">
      <c r="B135" s="79" t="s">
        <v>365</v>
      </c>
      <c r="C135" s="130">
        <v>0</v>
      </c>
      <c r="I135" s="30">
        <f>C135*I76</f>
        <v>0</v>
      </c>
      <c r="J135" s="30">
        <f t="shared" si="31"/>
        <v>0</v>
      </c>
      <c r="K135" s="30">
        <f>J135</f>
        <v>0</v>
      </c>
      <c r="L135" s="30">
        <f t="shared" si="32"/>
        <v>0</v>
      </c>
      <c r="M135" s="30">
        <f t="shared" si="32"/>
        <v>0</v>
      </c>
      <c r="N135" s="30">
        <f t="shared" si="32"/>
        <v>0</v>
      </c>
      <c r="O135" s="30">
        <f t="shared" si="32"/>
        <v>0</v>
      </c>
      <c r="P135" s="30">
        <f t="shared" si="32"/>
        <v>0</v>
      </c>
      <c r="Q135" s="30">
        <f t="shared" si="32"/>
        <v>0</v>
      </c>
      <c r="R135" s="30">
        <f t="shared" si="32"/>
        <v>0</v>
      </c>
      <c r="S135" s="30">
        <f t="shared" si="32"/>
        <v>0</v>
      </c>
      <c r="T135" s="30">
        <f t="shared" si="32"/>
        <v>0</v>
      </c>
      <c r="U135" s="30">
        <f t="shared" si="32"/>
        <v>0</v>
      </c>
      <c r="V135" s="30">
        <f t="shared" si="32"/>
        <v>0</v>
      </c>
      <c r="W135" s="30">
        <f t="shared" si="32"/>
        <v>0</v>
      </c>
      <c r="X135" s="30">
        <f t="shared" si="32"/>
        <v>0</v>
      </c>
      <c r="Y135" s="30">
        <f t="shared" si="32"/>
        <v>0</v>
      </c>
      <c r="Z135" s="30">
        <f t="shared" si="32"/>
        <v>0</v>
      </c>
      <c r="AA135" s="30">
        <f t="shared" ref="AA135:AB136" si="47">Z135</f>
        <v>0</v>
      </c>
      <c r="AB135" s="30">
        <f t="shared" si="47"/>
        <v>0</v>
      </c>
    </row>
    <row r="136" spans="1:29">
      <c r="B136" s="79" t="s">
        <v>366</v>
      </c>
      <c r="C136" s="130">
        <f>D94*C73</f>
        <v>0</v>
      </c>
      <c r="I136" s="37">
        <f>C136*$I$76</f>
        <v>0</v>
      </c>
      <c r="J136" s="37">
        <f t="shared" si="31"/>
        <v>0</v>
      </c>
      <c r="K136" s="37">
        <f>J136</f>
        <v>0</v>
      </c>
      <c r="L136" s="37">
        <f t="shared" si="32"/>
        <v>0</v>
      </c>
      <c r="M136" s="37">
        <f t="shared" si="32"/>
        <v>0</v>
      </c>
      <c r="N136" s="37">
        <f t="shared" si="32"/>
        <v>0</v>
      </c>
      <c r="O136" s="37">
        <f t="shared" si="32"/>
        <v>0</v>
      </c>
      <c r="P136" s="37">
        <f t="shared" si="32"/>
        <v>0</v>
      </c>
      <c r="Q136" s="37">
        <f t="shared" si="32"/>
        <v>0</v>
      </c>
      <c r="R136" s="37">
        <f t="shared" si="32"/>
        <v>0</v>
      </c>
      <c r="S136" s="37">
        <f t="shared" si="32"/>
        <v>0</v>
      </c>
      <c r="T136" s="37">
        <f t="shared" si="32"/>
        <v>0</v>
      </c>
      <c r="U136" s="37">
        <f t="shared" si="32"/>
        <v>0</v>
      </c>
      <c r="V136" s="37">
        <f t="shared" si="32"/>
        <v>0</v>
      </c>
      <c r="W136" s="37">
        <f t="shared" si="32"/>
        <v>0</v>
      </c>
      <c r="X136" s="37">
        <f t="shared" si="32"/>
        <v>0</v>
      </c>
      <c r="Y136" s="37">
        <f t="shared" si="32"/>
        <v>0</v>
      </c>
      <c r="Z136" s="37">
        <f t="shared" si="32"/>
        <v>0</v>
      </c>
      <c r="AA136" s="37">
        <f t="shared" si="47"/>
        <v>0</v>
      </c>
      <c r="AB136" s="37">
        <f t="shared" si="47"/>
        <v>0</v>
      </c>
    </row>
    <row r="137" spans="1:29" ht="17.100000000000001" thickBot="1">
      <c r="B137" s="80" t="s">
        <v>367</v>
      </c>
      <c r="C137" s="81">
        <f>C127-SUM(C132:C136)</f>
        <v>0</v>
      </c>
      <c r="I137" s="30">
        <f>I127-SUM(I132:I136)</f>
        <v>0</v>
      </c>
      <c r="J137" s="30">
        <f t="shared" ref="J137:U137" si="48">J127-SUM(J132:J136)</f>
        <v>0</v>
      </c>
      <c r="K137" s="30">
        <f t="shared" si="48"/>
        <v>0</v>
      </c>
      <c r="L137" s="30">
        <f t="shared" si="48"/>
        <v>0</v>
      </c>
      <c r="M137" s="30">
        <f t="shared" si="48"/>
        <v>0</v>
      </c>
      <c r="N137" s="30">
        <f t="shared" si="48"/>
        <v>0</v>
      </c>
      <c r="O137" s="30">
        <f t="shared" si="48"/>
        <v>0</v>
      </c>
      <c r="P137" s="30">
        <f t="shared" si="48"/>
        <v>0</v>
      </c>
      <c r="Q137" s="30">
        <f t="shared" si="48"/>
        <v>0</v>
      </c>
      <c r="R137" s="30">
        <f t="shared" si="48"/>
        <v>0</v>
      </c>
      <c r="S137" s="30">
        <f t="shared" si="48"/>
        <v>0</v>
      </c>
      <c r="T137" s="30">
        <f t="shared" si="48"/>
        <v>0</v>
      </c>
      <c r="U137" s="30">
        <f t="shared" si="48"/>
        <v>0</v>
      </c>
      <c r="V137" s="30">
        <f>V127-SUM(V132:V136)</f>
        <v>0</v>
      </c>
      <c r="W137" s="30">
        <f t="shared" ref="W137:AB137" si="49">W127-SUM(W132:W136)</f>
        <v>0</v>
      </c>
      <c r="X137" s="30">
        <f t="shared" si="49"/>
        <v>0</v>
      </c>
      <c r="Y137" s="30">
        <f t="shared" si="49"/>
        <v>0</v>
      </c>
      <c r="Z137" s="30">
        <f t="shared" si="49"/>
        <v>0</v>
      </c>
      <c r="AA137" s="30">
        <f t="shared" si="49"/>
        <v>0</v>
      </c>
      <c r="AB137" s="30">
        <f t="shared" si="49"/>
        <v>0</v>
      </c>
    </row>
    <row r="139" spans="1:29" ht="33.950000000000003">
      <c r="B139" s="207" t="s">
        <v>368</v>
      </c>
      <c r="C139" s="206">
        <f>IF(C127-(C132+C133+C134+C135+C136)&gt;0,0,-(C83*F14)/12/20)</f>
        <v>0</v>
      </c>
      <c r="D139" t="s">
        <v>369</v>
      </c>
      <c r="I139" s="30">
        <f>IF(OR(I137&gt;0,$C$83&lt;=0),0,MIN(-I137,($C$83*($F$14/20))))</f>
        <v>0</v>
      </c>
      <c r="J139" s="30">
        <f t="shared" ref="J139:AB139" si="50">IF(OR(J137&gt;0,$C$83&lt;=0),0,MIN(-J137,($C$83*($F$14/20))))</f>
        <v>0</v>
      </c>
      <c r="K139" s="30">
        <f t="shared" si="50"/>
        <v>0</v>
      </c>
      <c r="L139" s="30">
        <f t="shared" si="50"/>
        <v>0</v>
      </c>
      <c r="M139" s="30">
        <f t="shared" si="50"/>
        <v>0</v>
      </c>
      <c r="N139" s="30">
        <f t="shared" si="50"/>
        <v>0</v>
      </c>
      <c r="O139" s="30">
        <f t="shared" si="50"/>
        <v>0</v>
      </c>
      <c r="P139" s="30">
        <f t="shared" si="50"/>
        <v>0</v>
      </c>
      <c r="Q139" s="30">
        <f t="shared" si="50"/>
        <v>0</v>
      </c>
      <c r="R139" s="30">
        <f t="shared" si="50"/>
        <v>0</v>
      </c>
      <c r="S139" s="30">
        <f t="shared" si="50"/>
        <v>0</v>
      </c>
      <c r="T139" s="30">
        <f t="shared" si="50"/>
        <v>0</v>
      </c>
      <c r="U139" s="30">
        <f t="shared" si="50"/>
        <v>0</v>
      </c>
      <c r="V139" s="30">
        <f t="shared" si="50"/>
        <v>0</v>
      </c>
      <c r="W139" s="30">
        <f t="shared" si="50"/>
        <v>0</v>
      </c>
      <c r="X139" s="30">
        <f t="shared" si="50"/>
        <v>0</v>
      </c>
      <c r="Y139" s="30">
        <f t="shared" si="50"/>
        <v>0</v>
      </c>
      <c r="Z139" s="30">
        <f t="shared" si="50"/>
        <v>0</v>
      </c>
      <c r="AA139" s="30">
        <f t="shared" si="50"/>
        <v>0</v>
      </c>
      <c r="AB139" s="30">
        <f t="shared" si="50"/>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1">K137</f>
        <v>0</v>
      </c>
      <c r="L142" s="49">
        <f t="shared" si="51"/>
        <v>0</v>
      </c>
      <c r="M142" s="49">
        <f t="shared" si="51"/>
        <v>0</v>
      </c>
      <c r="N142" s="49">
        <f t="shared" si="51"/>
        <v>0</v>
      </c>
      <c r="O142" s="49">
        <f t="shared" si="51"/>
        <v>0</v>
      </c>
      <c r="P142" s="49">
        <f t="shared" si="51"/>
        <v>0</v>
      </c>
      <c r="Q142" s="49">
        <f t="shared" si="51"/>
        <v>0</v>
      </c>
      <c r="R142" s="49">
        <f t="shared" si="51"/>
        <v>0</v>
      </c>
      <c r="S142" s="49">
        <f t="shared" si="51"/>
        <v>0</v>
      </c>
      <c r="T142" s="49">
        <f t="shared" si="51"/>
        <v>0</v>
      </c>
      <c r="U142" s="49">
        <f t="shared" si="51"/>
        <v>0</v>
      </c>
      <c r="V142" s="49">
        <f t="shared" si="51"/>
        <v>0</v>
      </c>
      <c r="W142" s="49">
        <f>W137</f>
        <v>0</v>
      </c>
      <c r="X142" s="49">
        <f t="shared" si="51"/>
        <v>0</v>
      </c>
      <c r="Y142" s="49">
        <f t="shared" si="51"/>
        <v>0</v>
      </c>
      <c r="Z142" s="49">
        <f t="shared" si="51"/>
        <v>0</v>
      </c>
      <c r="AA142" s="49">
        <f t="shared" si="51"/>
        <v>0</v>
      </c>
      <c r="AB142" s="49">
        <f t="shared" si="51"/>
        <v>0</v>
      </c>
    </row>
    <row r="143" spans="1:29" ht="17.100000000000001" thickTop="1"/>
    <row r="144" spans="1:29">
      <c r="B144" s="1" t="s">
        <v>370</v>
      </c>
      <c r="C144" s="99" t="e">
        <f>C127/C133</f>
        <v>#DIV/0!</v>
      </c>
      <c r="D144" s="99"/>
      <c r="E144" s="99"/>
      <c r="F144" s="99"/>
      <c r="G144" s="99"/>
      <c r="H144" s="99"/>
      <c r="I144" s="99" t="e">
        <f>I127/I133</f>
        <v>#DIV/0!</v>
      </c>
      <c r="J144" s="99" t="e">
        <f t="shared" ref="J144:AB144" si="52">J127/J133</f>
        <v>#DIV/0!</v>
      </c>
      <c r="K144" s="99" t="e">
        <f t="shared" si="52"/>
        <v>#DIV/0!</v>
      </c>
      <c r="L144" s="99" t="e">
        <f t="shared" si="52"/>
        <v>#DIV/0!</v>
      </c>
      <c r="M144" s="99" t="e">
        <f t="shared" si="52"/>
        <v>#DIV/0!</v>
      </c>
      <c r="N144" s="99" t="e">
        <f t="shared" si="52"/>
        <v>#DIV/0!</v>
      </c>
      <c r="O144" s="99" t="e">
        <f t="shared" si="52"/>
        <v>#DIV/0!</v>
      </c>
      <c r="P144" s="99" t="e">
        <f t="shared" si="52"/>
        <v>#DIV/0!</v>
      </c>
      <c r="Q144" s="99" t="e">
        <f t="shared" si="52"/>
        <v>#DIV/0!</v>
      </c>
      <c r="R144" s="99" t="e">
        <f t="shared" si="52"/>
        <v>#DIV/0!</v>
      </c>
      <c r="S144" s="99" t="e">
        <f t="shared" si="52"/>
        <v>#DIV/0!</v>
      </c>
      <c r="T144" s="99" t="e">
        <f t="shared" si="52"/>
        <v>#DIV/0!</v>
      </c>
      <c r="U144" s="99" t="e">
        <f t="shared" si="52"/>
        <v>#DIV/0!</v>
      </c>
      <c r="V144" s="99" t="e">
        <f t="shared" si="52"/>
        <v>#DIV/0!</v>
      </c>
      <c r="W144" s="99" t="e">
        <f t="shared" si="52"/>
        <v>#DIV/0!</v>
      </c>
      <c r="X144" s="99" t="e">
        <f t="shared" si="52"/>
        <v>#DIV/0!</v>
      </c>
      <c r="Y144" s="99" t="e">
        <f t="shared" si="52"/>
        <v>#DIV/0!</v>
      </c>
      <c r="Z144" s="99" t="e">
        <f t="shared" si="52"/>
        <v>#DIV/0!</v>
      </c>
      <c r="AA144" s="99" t="e">
        <f t="shared" si="52"/>
        <v>#DIV/0!</v>
      </c>
      <c r="AB144" s="99" t="e">
        <f t="shared" si="52"/>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75" priority="3" stopIfTrue="1">
      <formula>$C$82&lt;=16</formula>
    </cfRule>
    <cfRule type="expression" dxfId="74" priority="4">
      <formula>$C$82&gt;16</formula>
    </cfRule>
  </conditionalFormatting>
  <conditionalFormatting sqref="C144 I144:AB144">
    <cfRule type="cellIs" dxfId="73" priority="1" operator="greaterThan">
      <formula>1.15</formula>
    </cfRule>
    <cfRule type="cellIs" dxfId="72"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6C59EA2C-76E6-7C40-B0F9-5615E521CF8C}"/>
    <dataValidation type="whole" operator="lessThanOrEqual" allowBlank="1" showErrorMessage="1" errorTitle="Please correct Total AMI units" error="The total AMI units can not be greater than the total number of units." sqref="C83" xr:uid="{7D137EDB-A2D0-504C-8C36-C1C3DFF9189E}">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4095EE09-CB95-3240-AE10-9B32C03EB187}">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61721B1D-44C4-0140-812D-F986B89C8254}">
      <formula1>C82&gt;16</formula1>
    </dataValidation>
    <dataValidation type="list" allowBlank="1" showInputMessage="1" showErrorMessage="1" sqref="F13" xr:uid="{DCF7D11B-4B1C-3A46-B285-F27970FD64BE}">
      <formula1>"Annual Debt Service (Principal &amp; Interest),Interest Only,Fully deferred for 55 years"</formula1>
    </dataValidation>
    <dataValidation type="list" allowBlank="1" showInputMessage="1" showErrorMessage="1" sqref="F11" xr:uid="{29DF3F43-0C8E-7C40-9251-4F8D5E145067}">
      <formula1>"Yes,No"</formula1>
    </dataValidation>
    <dataValidation type="list" allowBlank="1" showInputMessage="1" showErrorMessage="1" sqref="L10:L13 F12" xr:uid="{56E1D338-36D1-5E4A-B664-00CE27B10834}">
      <formula1>"Yes, No"</formula1>
    </dataValidation>
    <dataValidation type="list" allowBlank="1" showInputMessage="1" showErrorMessage="1" sqref="C8" xr:uid="{B2F5B3F1-EC0B-1C48-BBB7-9BEDDCAAD1F7}">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9D9F2-989A-B24C-A3E6-A12547C771E2}">
  <dimension ref="A1:AC154"/>
  <sheetViews>
    <sheetView topLeftCell="M66"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384</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v>0</v>
      </c>
      <c r="G21" s="20">
        <f t="shared" ref="G21:G24" si="0">E21+F21</f>
        <v>0</v>
      </c>
    </row>
    <row r="22" spans="2:8">
      <c r="B22" s="6"/>
      <c r="C22" t="s">
        <v>230</v>
      </c>
      <c r="E22" s="186">
        <f>C65</f>
        <v>0</v>
      </c>
      <c r="F22" s="158">
        <v>0</v>
      </c>
      <c r="G22" s="20">
        <f t="shared" si="0"/>
        <v>0</v>
      </c>
    </row>
    <row r="23" spans="2:8">
      <c r="B23" s="6"/>
      <c r="C23" t="s">
        <v>259</v>
      </c>
      <c r="E23" s="158">
        <v>0</v>
      </c>
      <c r="F23" s="158">
        <v>0</v>
      </c>
      <c r="G23" s="20">
        <f t="shared" si="0"/>
        <v>0</v>
      </c>
    </row>
    <row r="24" spans="2:8">
      <c r="B24" s="6"/>
      <c r="C24" t="s">
        <v>259</v>
      </c>
      <c r="E24" s="158">
        <v>0</v>
      </c>
      <c r="F24" s="158">
        <v>0</v>
      </c>
      <c r="G24" s="20">
        <f t="shared" si="0"/>
        <v>0</v>
      </c>
    </row>
    <row r="25" spans="2:8">
      <c r="B25" s="6"/>
      <c r="C25" s="10"/>
      <c r="D25" s="10"/>
      <c r="E25" s="187">
        <v>0</v>
      </c>
      <c r="F25" s="187">
        <v>0</v>
      </c>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v>0</v>
      </c>
      <c r="G31" s="20">
        <f t="shared" ref="G31:G53" si="1">E31+F31</f>
        <v>0</v>
      </c>
    </row>
    <row r="32" spans="2:8">
      <c r="B32" s="6"/>
      <c r="C32" t="s">
        <v>263</v>
      </c>
      <c r="E32" s="160">
        <v>0</v>
      </c>
      <c r="F32" s="160">
        <v>0</v>
      </c>
      <c r="G32" s="20">
        <f t="shared" si="1"/>
        <v>0</v>
      </c>
    </row>
    <row r="33" spans="2:10">
      <c r="B33" s="6"/>
      <c r="D33" t="s">
        <v>264</v>
      </c>
      <c r="E33" s="160">
        <v>0</v>
      </c>
      <c r="F33" s="160">
        <v>0</v>
      </c>
      <c r="G33" s="20">
        <f t="shared" si="1"/>
        <v>0</v>
      </c>
    </row>
    <row r="34" spans="2:10">
      <c r="B34" s="6"/>
      <c r="D34" t="s">
        <v>265</v>
      </c>
      <c r="E34" s="205">
        <f>E33*(15/100)</f>
        <v>0</v>
      </c>
      <c r="F34" s="205">
        <f>F33*(15/100)</f>
        <v>0</v>
      </c>
      <c r="G34" s="20">
        <f t="shared" si="1"/>
        <v>0</v>
      </c>
    </row>
    <row r="35" spans="2:10">
      <c r="B35" s="6"/>
      <c r="C35" t="s">
        <v>266</v>
      </c>
      <c r="E35" s="160">
        <v>0</v>
      </c>
      <c r="F35" s="160">
        <v>0</v>
      </c>
      <c r="G35" s="20">
        <f t="shared" si="1"/>
        <v>0</v>
      </c>
    </row>
    <row r="36" spans="2:10">
      <c r="B36" s="6"/>
      <c r="D36" t="s">
        <v>267</v>
      </c>
      <c r="E36" s="160">
        <v>0</v>
      </c>
      <c r="F36" s="160">
        <v>0</v>
      </c>
      <c r="G36" s="20">
        <f t="shared" si="1"/>
        <v>0</v>
      </c>
    </row>
    <row r="37" spans="2:10" ht="17.100000000000001" customHeight="1">
      <c r="B37" s="6"/>
      <c r="D37" t="s">
        <v>268</v>
      </c>
      <c r="E37" s="19"/>
      <c r="F37" s="160">
        <v>0</v>
      </c>
      <c r="G37" s="20">
        <f>E36+F37</f>
        <v>0</v>
      </c>
    </row>
    <row r="38" spans="2:10" ht="17.100000000000001" customHeight="1">
      <c r="B38" s="6"/>
      <c r="D38" t="s">
        <v>269</v>
      </c>
      <c r="E38" s="160">
        <v>0</v>
      </c>
      <c r="F38" s="160">
        <v>0</v>
      </c>
      <c r="G38" s="20">
        <f t="shared" ref="G38:G40" si="2">E37+F38</f>
        <v>0</v>
      </c>
    </row>
    <row r="39" spans="2:10" ht="17.100000000000001" customHeight="1">
      <c r="B39" s="6"/>
      <c r="D39" t="s">
        <v>270</v>
      </c>
      <c r="E39" s="160">
        <v>0</v>
      </c>
      <c r="F39" s="160">
        <v>0</v>
      </c>
      <c r="G39" s="20">
        <f t="shared" si="2"/>
        <v>0</v>
      </c>
    </row>
    <row r="40" spans="2:10" ht="17.100000000000001" customHeight="1">
      <c r="B40" s="6"/>
      <c r="D40" t="s">
        <v>271</v>
      </c>
      <c r="E40" s="160">
        <v>0</v>
      </c>
      <c r="F40" s="160">
        <v>0</v>
      </c>
      <c r="G40" s="20">
        <f t="shared" si="2"/>
        <v>0</v>
      </c>
    </row>
    <row r="41" spans="2:10" ht="17.100000000000001" customHeight="1">
      <c r="B41" s="6"/>
      <c r="E41" s="160">
        <v>0</v>
      </c>
      <c r="F41" s="160">
        <v>0</v>
      </c>
      <c r="G41" s="20"/>
    </row>
    <row r="42" spans="2:10">
      <c r="B42" s="6"/>
      <c r="D42" t="s">
        <v>272</v>
      </c>
      <c r="E42" s="104">
        <f>C65*1%</f>
        <v>0</v>
      </c>
      <c r="F42" s="189"/>
      <c r="G42" s="20">
        <f t="shared" si="1"/>
        <v>0</v>
      </c>
    </row>
    <row r="43" spans="2:10">
      <c r="B43" s="6"/>
      <c r="D43" t="s">
        <v>273</v>
      </c>
      <c r="E43" s="160">
        <v>0</v>
      </c>
      <c r="F43" s="160">
        <v>0</v>
      </c>
      <c r="G43" s="20">
        <f t="shared" si="1"/>
        <v>0</v>
      </c>
    </row>
    <row r="44" spans="2:10">
      <c r="B44" s="6"/>
      <c r="D44" t="s">
        <v>274</v>
      </c>
      <c r="E44" s="160">
        <v>0</v>
      </c>
      <c r="F44" s="160">
        <v>0</v>
      </c>
      <c r="G44" s="20">
        <f t="shared" si="1"/>
        <v>0</v>
      </c>
    </row>
    <row r="45" spans="2:10">
      <c r="B45" s="6"/>
      <c r="D45" t="s">
        <v>275</v>
      </c>
      <c r="E45" s="160">
        <v>0</v>
      </c>
      <c r="F45" s="160">
        <v>0</v>
      </c>
      <c r="G45" s="20">
        <f t="shared" si="1"/>
        <v>0</v>
      </c>
    </row>
    <row r="46" spans="2:10">
      <c r="B46" s="6"/>
      <c r="D46" t="s">
        <v>276</v>
      </c>
      <c r="E46" s="160">
        <v>0</v>
      </c>
      <c r="F46" s="160">
        <v>0</v>
      </c>
      <c r="G46" s="20">
        <f t="shared" si="1"/>
        <v>0</v>
      </c>
      <c r="J46" s="18"/>
    </row>
    <row r="47" spans="2:10">
      <c r="B47" s="6"/>
      <c r="D47" t="s">
        <v>277</v>
      </c>
      <c r="E47" s="160">
        <v>0</v>
      </c>
      <c r="F47" s="160">
        <v>0</v>
      </c>
      <c r="G47" s="20">
        <f t="shared" si="1"/>
        <v>0</v>
      </c>
      <c r="J47" s="153"/>
    </row>
    <row r="48" spans="2:10">
      <c r="B48" s="6"/>
      <c r="D48" t="s">
        <v>278</v>
      </c>
      <c r="E48" s="160">
        <v>0</v>
      </c>
      <c r="F48" s="160">
        <v>0</v>
      </c>
      <c r="G48" s="20">
        <f t="shared" si="1"/>
        <v>0</v>
      </c>
    </row>
    <row r="49" spans="1:10">
      <c r="B49" s="6"/>
      <c r="D49" t="s">
        <v>279</v>
      </c>
      <c r="E49" s="160">
        <v>0</v>
      </c>
      <c r="F49" s="160">
        <v>0</v>
      </c>
      <c r="G49" s="20">
        <f t="shared" si="1"/>
        <v>0</v>
      </c>
      <c r="J49" s="18"/>
    </row>
    <row r="50" spans="1:10">
      <c r="B50" s="6"/>
      <c r="D50" t="s">
        <v>280</v>
      </c>
      <c r="E50" s="104">
        <f>SUM(E36:E49)*10%</f>
        <v>0</v>
      </c>
      <c r="F50" s="104">
        <f>SUM(F36:F49)*10%</f>
        <v>0</v>
      </c>
      <c r="G50" s="20">
        <f t="shared" si="1"/>
        <v>0</v>
      </c>
    </row>
    <row r="51" spans="1:10">
      <c r="B51" s="6"/>
      <c r="C51" t="s">
        <v>281</v>
      </c>
      <c r="E51" s="160">
        <v>0</v>
      </c>
      <c r="F51" s="160">
        <v>0</v>
      </c>
      <c r="G51" s="20">
        <f t="shared" si="1"/>
        <v>0</v>
      </c>
    </row>
    <row r="52" spans="1:10">
      <c r="B52" s="6"/>
      <c r="C52" t="s">
        <v>282</v>
      </c>
      <c r="D52" t="s">
        <v>283</v>
      </c>
      <c r="E52" s="160">
        <v>0</v>
      </c>
      <c r="F52" s="160">
        <v>0</v>
      </c>
      <c r="G52" s="20">
        <f t="shared" si="1"/>
        <v>0</v>
      </c>
    </row>
    <row r="53" spans="1:10">
      <c r="B53" s="6"/>
      <c r="C53" s="10"/>
      <c r="D53" s="10" t="s">
        <v>284</v>
      </c>
      <c r="E53" s="190">
        <v>0</v>
      </c>
      <c r="F53" s="190">
        <v>0</v>
      </c>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0</v>
      </c>
    </row>
    <row r="62" spans="1:10">
      <c r="B62" t="s">
        <v>290</v>
      </c>
      <c r="C62" s="51">
        <v>2.5000000000000001E-2</v>
      </c>
    </row>
    <row r="63" spans="1:10">
      <c r="B63" t="s">
        <v>291</v>
      </c>
      <c r="C63" s="52">
        <v>0.03</v>
      </c>
    </row>
    <row r="64" spans="1:10">
      <c r="B64" t="s">
        <v>292</v>
      </c>
      <c r="C64" s="50">
        <v>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92">
        <v>0</v>
      </c>
      <c r="D83" s="41"/>
    </row>
    <row r="84" spans="1:28">
      <c r="B84" t="s">
        <v>319</v>
      </c>
      <c r="C84" s="203"/>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SUM(L119:L123)</f>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L103+L111+L117+L124</f>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 t="shared" ref="J127:AB127" si="36">J94-J125</f>
        <v>0</v>
      </c>
      <c r="K127" s="84">
        <f>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0">
        <f>C136*$I$76</f>
        <v>0</v>
      </c>
      <c r="J136" s="30">
        <f t="shared" si="37"/>
        <v>0</v>
      </c>
      <c r="K136" s="30">
        <f>J136</f>
        <v>0</v>
      </c>
      <c r="L136" s="30">
        <f t="shared" si="38"/>
        <v>0</v>
      </c>
      <c r="M136" s="30">
        <f t="shared" si="38"/>
        <v>0</v>
      </c>
      <c r="N136" s="30">
        <f t="shared" si="38"/>
        <v>0</v>
      </c>
      <c r="O136" s="30">
        <f t="shared" si="38"/>
        <v>0</v>
      </c>
      <c r="P136" s="30">
        <f t="shared" si="38"/>
        <v>0</v>
      </c>
      <c r="Q136" s="30">
        <f t="shared" si="38"/>
        <v>0</v>
      </c>
      <c r="R136" s="30">
        <f t="shared" si="38"/>
        <v>0</v>
      </c>
      <c r="S136" s="30">
        <f t="shared" si="38"/>
        <v>0</v>
      </c>
      <c r="T136" s="30">
        <f t="shared" si="38"/>
        <v>0</v>
      </c>
      <c r="U136" s="30">
        <f t="shared" si="38"/>
        <v>0</v>
      </c>
      <c r="V136" s="30">
        <f t="shared" si="38"/>
        <v>0</v>
      </c>
      <c r="W136" s="30">
        <f t="shared" si="38"/>
        <v>0</v>
      </c>
      <c r="X136" s="30">
        <f t="shared" si="38"/>
        <v>0</v>
      </c>
      <c r="Y136" s="30">
        <f t="shared" si="38"/>
        <v>0</v>
      </c>
      <c r="Z136" s="30">
        <f t="shared" si="38"/>
        <v>0</v>
      </c>
      <c r="AA136" s="30">
        <f t="shared" si="53"/>
        <v>0</v>
      </c>
      <c r="AB136" s="30">
        <f t="shared" si="53"/>
        <v>0</v>
      </c>
    </row>
    <row r="137" spans="1:29" ht="17.100000000000001" thickBot="1">
      <c r="B137" s="80" t="s">
        <v>367</v>
      </c>
      <c r="C137" s="81">
        <f>C127-SUM(C132:C136)</f>
        <v>0</v>
      </c>
      <c r="I137" s="211">
        <f>I127-SUM(I132:I136)</f>
        <v>0</v>
      </c>
      <c r="J137" s="211">
        <f t="shared" ref="J137:S137" si="54">J127-SUM(J132:J136)</f>
        <v>0</v>
      </c>
      <c r="K137" s="211">
        <f t="shared" si="54"/>
        <v>0</v>
      </c>
      <c r="L137" s="211">
        <f t="shared" si="54"/>
        <v>0</v>
      </c>
      <c r="M137" s="211">
        <f t="shared" si="54"/>
        <v>0</v>
      </c>
      <c r="N137" s="211">
        <f t="shared" si="54"/>
        <v>0</v>
      </c>
      <c r="O137" s="211">
        <f t="shared" si="54"/>
        <v>0</v>
      </c>
      <c r="P137" s="211">
        <f t="shared" si="54"/>
        <v>0</v>
      </c>
      <c r="Q137" s="211">
        <f t="shared" si="54"/>
        <v>0</v>
      </c>
      <c r="R137" s="211">
        <f t="shared" si="54"/>
        <v>0</v>
      </c>
      <c r="S137" s="211">
        <f t="shared" si="54"/>
        <v>0</v>
      </c>
      <c r="T137" s="211">
        <f>T127-SUM(T132:T136)</f>
        <v>0</v>
      </c>
      <c r="U137" s="211">
        <f t="shared" ref="U137:AB137" si="55">U127-SUM(U132:U136)</f>
        <v>0</v>
      </c>
      <c r="V137" s="211">
        <f t="shared" si="55"/>
        <v>0</v>
      </c>
      <c r="W137" s="211">
        <f t="shared" si="55"/>
        <v>0</v>
      </c>
      <c r="X137" s="211">
        <f t="shared" si="55"/>
        <v>0</v>
      </c>
      <c r="Y137" s="211">
        <f t="shared" si="55"/>
        <v>0</v>
      </c>
      <c r="Z137" s="211">
        <f t="shared" si="55"/>
        <v>0</v>
      </c>
      <c r="AA137" s="211">
        <f t="shared" si="55"/>
        <v>0</v>
      </c>
      <c r="AB137" s="211">
        <f t="shared" si="55"/>
        <v>0</v>
      </c>
    </row>
    <row r="138" spans="1:29">
      <c r="B138" s="208"/>
      <c r="C138" s="209"/>
      <c r="I138" s="30"/>
      <c r="J138" s="30"/>
      <c r="K138" s="30"/>
      <c r="L138" s="30"/>
      <c r="M138" s="30"/>
      <c r="N138" s="30"/>
      <c r="O138" s="30"/>
      <c r="P138" s="30"/>
      <c r="Q138" s="30"/>
      <c r="R138" s="30"/>
      <c r="S138" s="30"/>
      <c r="T138" s="30"/>
      <c r="U138" s="30"/>
      <c r="V138" s="30"/>
      <c r="W138" s="30"/>
      <c r="X138" s="30"/>
      <c r="Y138" s="30"/>
      <c r="Z138" s="30"/>
      <c r="AA138" s="30"/>
      <c r="AB138" s="30"/>
    </row>
    <row r="139" spans="1:29" ht="33.950000000000003">
      <c r="B139" s="207" t="s">
        <v>368</v>
      </c>
      <c r="C139" s="210"/>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0" spans="1:29">
      <c r="B140" s="208"/>
      <c r="C140" s="209"/>
      <c r="I140" s="30"/>
      <c r="J140" s="30"/>
      <c r="K140" s="30"/>
      <c r="L140" s="30"/>
      <c r="M140" s="30"/>
      <c r="N140" s="30"/>
      <c r="O140" s="30"/>
      <c r="P140" s="30"/>
      <c r="Q140" s="30"/>
      <c r="R140" s="30"/>
      <c r="S140" s="30"/>
      <c r="T140" s="30"/>
      <c r="U140" s="30"/>
      <c r="V140" s="30"/>
      <c r="W140" s="30"/>
      <c r="X140" s="30"/>
      <c r="Y140" s="30"/>
      <c r="Z140" s="30"/>
      <c r="AA140" s="30"/>
      <c r="AB140" s="30"/>
    </row>
    <row r="142" spans="1:29" ht="17.100000000000001" thickBot="1">
      <c r="A142" s="48" t="s">
        <v>360</v>
      </c>
      <c r="B142" s="48"/>
      <c r="C142" s="48"/>
      <c r="D142" s="48"/>
      <c r="E142" s="48"/>
      <c r="F142" s="48"/>
      <c r="G142" s="48"/>
      <c r="H142" s="48"/>
      <c r="I142" s="49">
        <f>I137</f>
        <v>0</v>
      </c>
      <c r="J142" s="49">
        <f>J137</f>
        <v>0</v>
      </c>
      <c r="K142" s="49">
        <f>K137</f>
        <v>0</v>
      </c>
      <c r="L142" s="49">
        <f t="shared" ref="L142:AB142" si="57">L137</f>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 t="shared" ref="I144:AB144" si="58">I127/I134</f>
        <v>#DIV/0!</v>
      </c>
      <c r="J144" s="99" t="e">
        <f t="shared" si="58"/>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f t="shared" ref="F153:L153" si="59">F152*2</f>
        <v>0</v>
      </c>
      <c r="G153" s="193">
        <f t="shared" si="59"/>
        <v>0</v>
      </c>
      <c r="H153" s="193">
        <f t="shared" si="59"/>
        <v>0</v>
      </c>
      <c r="I153" s="193">
        <f t="shared" si="59"/>
        <v>0</v>
      </c>
      <c r="J153" s="193">
        <f t="shared" si="59"/>
        <v>0</v>
      </c>
      <c r="K153" s="193">
        <f t="shared" si="59"/>
        <v>0</v>
      </c>
      <c r="L153" s="193">
        <f t="shared" si="59"/>
        <v>0</v>
      </c>
    </row>
    <row r="154" spans="1:29" ht="17.100000000000001" thickBot="1">
      <c r="A154" s="216"/>
      <c r="B154" s="109" t="s">
        <v>383</v>
      </c>
      <c r="C154" s="110"/>
      <c r="D154" s="111"/>
      <c r="E154" s="113"/>
      <c r="F154" s="113"/>
      <c r="G154" s="113"/>
      <c r="H154" s="113"/>
      <c r="I154" s="113"/>
      <c r="J154" s="113" t="s">
        <v>261</v>
      </c>
      <c r="K154" s="113" t="s">
        <v>261</v>
      </c>
      <c r="L154" s="114"/>
    </row>
  </sheetData>
  <dataConsolidate/>
  <mergeCells count="1">
    <mergeCell ref="A151:A154"/>
  </mergeCells>
  <conditionalFormatting sqref="C107:C108">
    <cfRule type="expression" dxfId="71" priority="3" stopIfTrue="1">
      <formula>$C$82&lt;=16</formula>
    </cfRule>
    <cfRule type="expression" dxfId="70" priority="4">
      <formula>$C$82&gt;16</formula>
    </cfRule>
  </conditionalFormatting>
  <conditionalFormatting sqref="C144 I144:AB144">
    <cfRule type="cellIs" dxfId="69" priority="1" operator="greaterThan">
      <formula>1.15</formula>
    </cfRule>
    <cfRule type="cellIs" dxfId="68"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4A88CA0B-BA5A-D24A-A4C0-095E1ABC7284}"/>
    <dataValidation type="whole" operator="lessThanOrEqual" allowBlank="1" showInputMessage="1" showErrorMessage="1" sqref="C83" xr:uid="{4CB1FE2B-3A25-5F42-812B-31121FC9357C}">
      <formula1>C82</formula1>
    </dataValidation>
    <dataValidation type="list" allowBlank="1" showInputMessage="1" showErrorMessage="1" sqref="C8" xr:uid="{E3DD73E0-5C8B-974A-9BC6-D2296FA93BA3}">
      <formula1>"Northern California, Southern California, Rural"</formula1>
    </dataValidation>
    <dataValidation type="list" allowBlank="1" showInputMessage="1" showErrorMessage="1" sqref="L10:L13 F12" xr:uid="{219CA8FD-F3CD-EF48-A456-A0594CEA62CD}">
      <formula1>"Yes, No"</formula1>
    </dataValidation>
    <dataValidation type="list" allowBlank="1" showInputMessage="1" showErrorMessage="1" sqref="F11" xr:uid="{FEFC9937-1718-C14F-9591-8AEAB92EC35C}">
      <formula1>"Yes,No"</formula1>
    </dataValidation>
    <dataValidation type="list" allowBlank="1" showInputMessage="1" showErrorMessage="1" sqref="F13" xr:uid="{C693B0A5-1571-664F-B2F8-8F293F37D526}">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9F0016D4-0D01-7B47-8D2E-0F0D9A7C2942}">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8A16E616-55C3-2B49-A894-1C35B5A4561C}">
      <formula1>C82&gt;16</formula1>
    </dataValidation>
  </dataValidations>
  <pageMargins left="0.7" right="0.7" top="0.75" bottom="0.75" header="0.3" footer="0.3"/>
  <pageSetup orientation="portrait" r:id="rId1"/>
  <ignoredErrors>
    <ignoredError sqref="K90:AB90"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94D0-25D3-DE4B-BF94-257F36B8D5D7}">
  <dimension ref="A1:AC155"/>
  <sheetViews>
    <sheetView topLeftCell="N84"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67" priority="3" stopIfTrue="1">
      <formula>$C$82&lt;=16</formula>
    </cfRule>
    <cfRule type="expression" dxfId="66" priority="4">
      <formula>$C$82&gt;16</formula>
    </cfRule>
  </conditionalFormatting>
  <conditionalFormatting sqref="C144 I144:AB144">
    <cfRule type="cellIs" dxfId="65" priority="1" operator="greaterThan">
      <formula>1.15</formula>
    </cfRule>
    <cfRule type="cellIs" dxfId="64" priority="2" operator="lessThan">
      <formula>1.15</formula>
    </cfRule>
  </conditionalFormatting>
  <dataValidations count="8">
    <dataValidation type="list" allowBlank="1" showInputMessage="1" showErrorMessage="1" sqref="C8" xr:uid="{80102E35-3AA1-3140-A18B-1DDD923CBA37}">
      <formula1>"Northern California, Southern California, Rural"</formula1>
    </dataValidation>
    <dataValidation type="list" allowBlank="1" showInputMessage="1" showErrorMessage="1" sqref="L10:L13 F12" xr:uid="{F80BE8D9-51C6-D64A-BAE6-D316E6DD84AC}">
      <formula1>"Yes, No"</formula1>
    </dataValidation>
    <dataValidation type="list" allowBlank="1" showInputMessage="1" showErrorMessage="1" sqref="F11" xr:uid="{4C651153-39F6-0C4F-9717-1CAA314F5DE5}">
      <formula1>"Yes,No"</formula1>
    </dataValidation>
    <dataValidation type="list" allowBlank="1" showInputMessage="1" showErrorMessage="1" sqref="F13" xr:uid="{5BC4A8BB-B03C-5045-AEE1-21786392AD14}">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3FEDC181-01CD-C04A-995A-106713B02C69}">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A5BE070D-CBA6-034B-A370-9865E86D9095}">
      <formula1>C82&gt;16</formula1>
    </dataValidation>
    <dataValidation type="whole" operator="lessThanOrEqual" allowBlank="1" showErrorMessage="1" errorTitle="Please correct Total AMI units" error="The total AMI units can not be greater than the total number of units." sqref="C83" xr:uid="{50A02B49-5980-E447-B14D-C9595191E823}">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37BDAC98-8B17-EA46-BCF1-67EDB5A8F278}"/>
  </dataValidations>
  <pageMargins left="0.7" right="0.7" top="0.75" bottom="0.75" header="0.3" footer="0.3"/>
  <pageSetup orientation="portrait" r:id="rId1"/>
  <ignoredErrors>
    <ignoredError sqref="K90:AB90" 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23475-2682-5B4D-92DF-472CCD4CD075}">
  <dimension ref="A1:AC155"/>
  <sheetViews>
    <sheetView topLeftCell="H83"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63" priority="3" stopIfTrue="1">
      <formula>$C$82&lt;=16</formula>
    </cfRule>
    <cfRule type="expression" dxfId="62" priority="4">
      <formula>$C$82&gt;16</formula>
    </cfRule>
  </conditionalFormatting>
  <conditionalFormatting sqref="C144 I144:AB144">
    <cfRule type="cellIs" dxfId="61" priority="1" operator="greaterThan">
      <formula>1.15</formula>
    </cfRule>
    <cfRule type="cellIs" dxfId="60" priority="2" operator="lessThan">
      <formula>1.15</formula>
    </cfRule>
  </conditionalFormatting>
  <dataValidations count="8">
    <dataValidation type="list" allowBlank="1" showInputMessage="1" showErrorMessage="1" sqref="C8" xr:uid="{5E2DA909-3E66-D74A-A495-F2E3689E50D6}">
      <formula1>"Northern California, Southern California, Rural"</formula1>
    </dataValidation>
    <dataValidation type="list" allowBlank="1" showInputMessage="1" showErrorMessage="1" sqref="L10:L13 F12" xr:uid="{720B8920-C7FD-6346-B927-E98E8AEA13D3}">
      <formula1>"Yes, No"</formula1>
    </dataValidation>
    <dataValidation type="list" allowBlank="1" showInputMessage="1" showErrorMessage="1" sqref="F11" xr:uid="{A4960399-70E9-564D-BF6C-FBC06D6D0982}">
      <formula1>"Yes,No"</formula1>
    </dataValidation>
    <dataValidation type="list" allowBlank="1" showInputMessage="1" showErrorMessage="1" sqref="F13" xr:uid="{0FF2B174-8D9A-7149-BE34-61102778637F}">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6CC7F457-754C-BE44-B940-EA66714EC18A}">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82E776A6-9D52-564B-B230-049E7792B470}">
      <formula1>C82&gt;16</formula1>
    </dataValidation>
    <dataValidation type="whole" operator="lessThanOrEqual" allowBlank="1" showErrorMessage="1" errorTitle="Please correct Total AMI units" error="The total AMI units can not be greater than the total number of units." sqref="C83" xr:uid="{F146EADA-6434-334E-BAE3-6B6F54135349}">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D82754A8-03A9-5841-B94F-4F6973D4228E}"/>
  </dataValidations>
  <pageMargins left="0.7" right="0.7" top="0.75" bottom="0.75" header="0.3" footer="0.3"/>
  <pageSetup orientation="portrait" r:id="rId1"/>
  <ignoredErrors>
    <ignoredError sqref="K90:AB90"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257D1-B9BF-D049-AAD2-0AC339E59A3A}">
  <dimension ref="A1:AC155"/>
  <sheetViews>
    <sheetView topLeftCell="S71"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59" priority="3" stopIfTrue="1">
      <formula>$C$82&lt;=16</formula>
    </cfRule>
    <cfRule type="expression" dxfId="58" priority="4">
      <formula>$C$82&gt;16</formula>
    </cfRule>
  </conditionalFormatting>
  <conditionalFormatting sqref="C144 I144:AB144">
    <cfRule type="cellIs" dxfId="57" priority="1" operator="greaterThan">
      <formula>1.15</formula>
    </cfRule>
    <cfRule type="cellIs" dxfId="56"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704DA92D-4B95-BC46-8B2E-BCDC0D5ADB30}"/>
    <dataValidation type="whole" operator="lessThanOrEqual" allowBlank="1" showErrorMessage="1" errorTitle="Please correct Total AMI units" error="The total AMI units can not be greater than the total number of units." sqref="C83" xr:uid="{462A334C-9DA1-0542-A8D7-F0ED9FC2B66E}">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3171F788-17F1-AF43-9BD5-9D755BF7F589}">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D622F8E3-77BD-FC42-BD0E-B9A9E6AC18FD}">
      <formula1>C82&gt;16</formula1>
    </dataValidation>
    <dataValidation type="list" allowBlank="1" showInputMessage="1" showErrorMessage="1" sqref="F13" xr:uid="{1C8C8E7E-BAFC-D746-B0D8-9D285B47749E}">
      <formula1>"Annual Debt Service (Principal &amp; Interest),Interest Only,Fully deferred for 55 years"</formula1>
    </dataValidation>
    <dataValidation type="list" allowBlank="1" showInputMessage="1" showErrorMessage="1" sqref="F11" xr:uid="{05B70B8D-AA7C-5345-9585-C612CD7B603B}">
      <formula1>"Yes,No"</formula1>
    </dataValidation>
    <dataValidation type="list" allowBlank="1" showInputMessage="1" showErrorMessage="1" sqref="L10:L13 F12" xr:uid="{C1F85272-BDBB-344F-B69C-AAB85DA243E3}">
      <formula1>"Yes, No"</formula1>
    </dataValidation>
    <dataValidation type="list" allowBlank="1" showInputMessage="1" showErrorMessage="1" sqref="C8" xr:uid="{0A3FFA2D-1E22-9748-BCEA-62D3E3E3DB22}">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091F6-C637-D14E-B746-AC873BB9DBC7}">
  <dimension ref="A1:AC155"/>
  <sheetViews>
    <sheetView topLeftCell="D96"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55" priority="3" stopIfTrue="1">
      <formula>$C$82&lt;=16</formula>
    </cfRule>
    <cfRule type="expression" dxfId="54" priority="4">
      <formula>$C$82&gt;16</formula>
    </cfRule>
  </conditionalFormatting>
  <conditionalFormatting sqref="C144 I144:AB144">
    <cfRule type="cellIs" dxfId="53" priority="1" operator="greaterThan">
      <formula>1.15</formula>
    </cfRule>
    <cfRule type="cellIs" dxfId="52" priority="2" operator="lessThan">
      <formula>1.15</formula>
    </cfRule>
  </conditionalFormatting>
  <dataValidations count="8">
    <dataValidation type="list" allowBlank="1" showInputMessage="1" showErrorMessage="1" sqref="C8" xr:uid="{59A5EAD0-0C47-B743-838F-CDF4BDA43718}">
      <formula1>"Northern California, Southern California, Rural"</formula1>
    </dataValidation>
    <dataValidation type="list" allowBlank="1" showInputMessage="1" showErrorMessage="1" sqref="L10:L13 F12" xr:uid="{D67F53FE-D2B0-D541-AC49-E3A72999E3CB}">
      <formula1>"Yes, No"</formula1>
    </dataValidation>
    <dataValidation type="list" allowBlank="1" showInputMessage="1" showErrorMessage="1" sqref="F11" xr:uid="{A01CC25A-2823-5F41-8DD8-98531E041FFA}">
      <formula1>"Yes,No"</formula1>
    </dataValidation>
    <dataValidation type="list" allowBlank="1" showInputMessage="1" showErrorMessage="1" sqref="F13" xr:uid="{B76EDAE1-1DCB-B446-AD23-7C0178CA20E9}">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D1D6C0CE-C4AC-5F40-A649-08F1A0910306}">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82084756-9CD5-8A49-AEF1-8ADBE8798828}">
      <formula1>C82&gt;16</formula1>
    </dataValidation>
    <dataValidation type="whole" operator="lessThanOrEqual" allowBlank="1" showErrorMessage="1" errorTitle="Please correct Total AMI units" error="The total AMI units can not be greater than the total number of units." sqref="C83" xr:uid="{9E9DDFC7-079D-784A-8845-079519C6FD80}">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978C51E1-68F0-DA4F-A123-8DB6E64E4DC2}"/>
  </dataValidation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03D0-86F7-A64F-AED3-F77847E19D48}">
  <dimension ref="A1:AC155"/>
  <sheetViews>
    <sheetView topLeftCell="G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3"/>
        <v>0</v>
      </c>
      <c r="AB79" s="20">
        <f t="shared" si="3"/>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3"/>
        <v>0</v>
      </c>
      <c r="AB80" s="20">
        <f t="shared" si="3"/>
        <v>0</v>
      </c>
    </row>
    <row r="81" spans="1:28">
      <c r="B81" t="s">
        <v>316</v>
      </c>
      <c r="C81" s="50">
        <v>0</v>
      </c>
      <c r="D81" s="53">
        <v>0</v>
      </c>
      <c r="E81">
        <f t="shared" ref="E81" si="4">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317</v>
      </c>
      <c r="C82" s="102">
        <f>SUM(C78:C81)</f>
        <v>0</v>
      </c>
      <c r="D82" s="54"/>
      <c r="E82" s="54">
        <f>SUM(E78:E81)</f>
        <v>0</v>
      </c>
      <c r="I82" s="45">
        <f>SUM(I78:I81)</f>
        <v>0</v>
      </c>
      <c r="J82" s="46">
        <f t="shared" ref="J82:M82" si="5">SUM(J78:J81)</f>
        <v>0</v>
      </c>
      <c r="K82" s="46">
        <f t="shared" si="5"/>
        <v>0</v>
      </c>
      <c r="L82" s="46">
        <f t="shared" si="5"/>
        <v>0</v>
      </c>
      <c r="M82" s="46">
        <f t="shared" si="5"/>
        <v>0</v>
      </c>
      <c r="N82" s="46">
        <f>SUM(N78:N81)</f>
        <v>0</v>
      </c>
      <c r="O82" s="46">
        <f t="shared" ref="O82:P82" si="6">SUM(O78:O81)</f>
        <v>0</v>
      </c>
      <c r="P82" s="46">
        <f t="shared" si="6"/>
        <v>0</v>
      </c>
      <c r="Q82" s="46">
        <f>SUM(Q78:Q81)</f>
        <v>0</v>
      </c>
      <c r="R82" s="46">
        <f t="shared" ref="R82:U82" si="7">SUM(R78:R81)</f>
        <v>0</v>
      </c>
      <c r="S82" s="46">
        <f t="shared" si="7"/>
        <v>0</v>
      </c>
      <c r="T82" s="46">
        <f t="shared" si="7"/>
        <v>0</v>
      </c>
      <c r="U82" s="46">
        <f t="shared" si="7"/>
        <v>0</v>
      </c>
      <c r="V82" s="46">
        <f>SUM(V78:V81)</f>
        <v>0</v>
      </c>
      <c r="W82" s="46">
        <f>SUM(W78:W81)</f>
        <v>0</v>
      </c>
      <c r="X82" s="46">
        <f t="shared" ref="X82:AA82" si="8">SUM(X78:X81)</f>
        <v>0</v>
      </c>
      <c r="Y82" s="46">
        <f t="shared" si="8"/>
        <v>0</v>
      </c>
      <c r="Z82" s="46">
        <f t="shared" si="8"/>
        <v>0</v>
      </c>
      <c r="AA82" s="46">
        <f t="shared" si="8"/>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9">K82</f>
        <v>0</v>
      </c>
      <c r="L87" s="19">
        <f t="shared" si="9"/>
        <v>0</v>
      </c>
      <c r="M87" s="19">
        <f t="shared" si="9"/>
        <v>0</v>
      </c>
      <c r="N87" s="19">
        <f t="shared" si="9"/>
        <v>0</v>
      </c>
      <c r="O87" s="19">
        <f t="shared" si="9"/>
        <v>0</v>
      </c>
      <c r="P87" s="19">
        <f t="shared" si="9"/>
        <v>0</v>
      </c>
      <c r="Q87" s="19">
        <f t="shared" si="9"/>
        <v>0</v>
      </c>
      <c r="R87" s="19">
        <f t="shared" si="9"/>
        <v>0</v>
      </c>
      <c r="S87" s="19">
        <f>S82</f>
        <v>0</v>
      </c>
      <c r="T87" s="19">
        <f t="shared" si="9"/>
        <v>0</v>
      </c>
      <c r="U87" s="19">
        <f t="shared" si="9"/>
        <v>0</v>
      </c>
      <c r="V87" s="19">
        <f t="shared" si="9"/>
        <v>0</v>
      </c>
      <c r="W87" s="19">
        <f t="shared" si="9"/>
        <v>0</v>
      </c>
      <c r="X87" s="19">
        <f t="shared" si="9"/>
        <v>0</v>
      </c>
      <c r="Y87" s="19">
        <f t="shared" si="9"/>
        <v>0</v>
      </c>
      <c r="Z87" s="19">
        <f>Z82</f>
        <v>0</v>
      </c>
      <c r="AA87" s="19">
        <f t="shared" si="9"/>
        <v>0</v>
      </c>
      <c r="AB87" s="19">
        <f t="shared" si="9"/>
        <v>0</v>
      </c>
    </row>
    <row r="88" spans="1:28">
      <c r="B88" t="s">
        <v>324</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325</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326</v>
      </c>
      <c r="D90" s="18">
        <f>(D87+D88+D89)*-C68</f>
        <v>0</v>
      </c>
      <c r="E90" s="18"/>
      <c r="F90" s="18"/>
      <c r="G90" s="18"/>
      <c r="I90" s="30">
        <f>D90*$I$76</f>
        <v>0</v>
      </c>
      <c r="J90" s="30">
        <f>-((J87+J88+J89)*$C$68)</f>
        <v>0</v>
      </c>
      <c r="K90" s="30">
        <f t="shared" ref="K90:AB90" si="11">-((K87+K88+K89)*$C$68)</f>
        <v>0</v>
      </c>
      <c r="L90" s="30">
        <f t="shared" si="11"/>
        <v>0</v>
      </c>
      <c r="M90" s="30">
        <f t="shared" si="11"/>
        <v>0</v>
      </c>
      <c r="N90" s="30">
        <f t="shared" si="11"/>
        <v>0</v>
      </c>
      <c r="O90" s="30">
        <f t="shared" si="11"/>
        <v>0</v>
      </c>
      <c r="P90" s="30">
        <f t="shared" si="11"/>
        <v>0</v>
      </c>
      <c r="Q90" s="30">
        <f t="shared" si="11"/>
        <v>0</v>
      </c>
      <c r="R90" s="30">
        <f t="shared" si="11"/>
        <v>0</v>
      </c>
      <c r="S90" s="30">
        <f t="shared" si="11"/>
        <v>0</v>
      </c>
      <c r="T90" s="30">
        <f t="shared" si="11"/>
        <v>0</v>
      </c>
      <c r="U90" s="30">
        <f t="shared" si="11"/>
        <v>0</v>
      </c>
      <c r="V90" s="30">
        <f t="shared" si="11"/>
        <v>0</v>
      </c>
      <c r="W90" s="30">
        <f t="shared" si="11"/>
        <v>0</v>
      </c>
      <c r="X90" s="30">
        <f t="shared" si="11"/>
        <v>0</v>
      </c>
      <c r="Y90" s="30">
        <f t="shared" si="11"/>
        <v>0</v>
      </c>
      <c r="Z90" s="30">
        <f t="shared" si="11"/>
        <v>0</v>
      </c>
      <c r="AA90" s="30">
        <f t="shared" si="11"/>
        <v>0</v>
      </c>
      <c r="AB90" s="30">
        <f t="shared" si="11"/>
        <v>0</v>
      </c>
    </row>
    <row r="91" spans="1:28">
      <c r="B91" t="s">
        <v>327</v>
      </c>
      <c r="C91" s="166"/>
      <c r="D91" s="56"/>
      <c r="I91" s="19">
        <f>C91*$I$76</f>
        <v>0</v>
      </c>
      <c r="J91" s="19">
        <f>C91*$J$76</f>
        <v>0</v>
      </c>
      <c r="K91" s="19">
        <f t="shared" ref="K91:AB92" si="12">J91+(J91*$C$62)</f>
        <v>0</v>
      </c>
      <c r="L91" s="19">
        <f t="shared" si="12"/>
        <v>0</v>
      </c>
      <c r="M91" s="19">
        <f t="shared" si="12"/>
        <v>0</v>
      </c>
      <c r="N91" s="19">
        <f t="shared" si="12"/>
        <v>0</v>
      </c>
      <c r="O91" s="19">
        <f t="shared" si="12"/>
        <v>0</v>
      </c>
      <c r="P91" s="19">
        <f t="shared" si="12"/>
        <v>0</v>
      </c>
      <c r="Q91" s="19">
        <f t="shared" si="12"/>
        <v>0</v>
      </c>
      <c r="R91" s="19">
        <f t="shared" si="12"/>
        <v>0</v>
      </c>
      <c r="S91" s="19">
        <f t="shared" si="12"/>
        <v>0</v>
      </c>
      <c r="T91" s="19">
        <f t="shared" si="12"/>
        <v>0</v>
      </c>
      <c r="U91" s="19">
        <f t="shared" si="12"/>
        <v>0</v>
      </c>
      <c r="V91" s="19">
        <f t="shared" si="12"/>
        <v>0</v>
      </c>
      <c r="W91" s="19">
        <f t="shared" si="12"/>
        <v>0</v>
      </c>
      <c r="X91" s="19">
        <f t="shared" si="12"/>
        <v>0</v>
      </c>
      <c r="Y91" s="19">
        <f t="shared" si="12"/>
        <v>0</v>
      </c>
      <c r="Z91" s="19">
        <f t="shared" si="12"/>
        <v>0</v>
      </c>
      <c r="AA91" s="19">
        <f t="shared" si="12"/>
        <v>0</v>
      </c>
      <c r="AB91" s="19">
        <f t="shared" si="12"/>
        <v>0</v>
      </c>
    </row>
    <row r="92" spans="1:28">
      <c r="B92" t="s">
        <v>328</v>
      </c>
      <c r="C92" s="166"/>
      <c r="D92" s="56"/>
      <c r="E92" s="19"/>
      <c r="I92" s="19">
        <f>C92*$I$76</f>
        <v>0</v>
      </c>
      <c r="J92" s="19">
        <f>C92*$J$76</f>
        <v>0</v>
      </c>
      <c r="K92" s="19">
        <f t="shared" si="12"/>
        <v>0</v>
      </c>
      <c r="L92" s="19">
        <f t="shared" si="12"/>
        <v>0</v>
      </c>
      <c r="M92" s="19">
        <f t="shared" si="12"/>
        <v>0</v>
      </c>
      <c r="N92" s="19">
        <f t="shared" si="12"/>
        <v>0</v>
      </c>
      <c r="O92" s="19">
        <f t="shared" si="12"/>
        <v>0</v>
      </c>
      <c r="P92" s="19">
        <f t="shared" si="12"/>
        <v>0</v>
      </c>
      <c r="Q92" s="19">
        <f t="shared" si="12"/>
        <v>0</v>
      </c>
      <c r="R92" s="19">
        <f t="shared" si="12"/>
        <v>0</v>
      </c>
      <c r="S92" s="19">
        <f t="shared" si="12"/>
        <v>0</v>
      </c>
      <c r="T92" s="19">
        <f t="shared" si="12"/>
        <v>0</v>
      </c>
      <c r="U92" s="19">
        <f t="shared" si="12"/>
        <v>0</v>
      </c>
      <c r="V92" s="19">
        <f t="shared" si="12"/>
        <v>0</v>
      </c>
      <c r="W92" s="19">
        <f t="shared" si="12"/>
        <v>0</v>
      </c>
      <c r="X92" s="19">
        <f t="shared" si="12"/>
        <v>0</v>
      </c>
      <c r="Y92" s="19">
        <f t="shared" si="12"/>
        <v>0</v>
      </c>
      <c r="Z92" s="19">
        <f t="shared" si="12"/>
        <v>0</v>
      </c>
      <c r="AA92" s="19">
        <f t="shared" si="12"/>
        <v>0</v>
      </c>
      <c r="AB92" s="19">
        <f t="shared" si="12"/>
        <v>0</v>
      </c>
    </row>
    <row r="93" spans="1:28">
      <c r="E93" s="19"/>
      <c r="F93" s="19"/>
    </row>
    <row r="94" spans="1:28" s="1" customFormat="1">
      <c r="B94" s="28" t="s">
        <v>329</v>
      </c>
      <c r="C94" s="28"/>
      <c r="D94" s="25">
        <f>SUM(D87:D93)</f>
        <v>0</v>
      </c>
      <c r="E94" s="28"/>
      <c r="F94" s="28"/>
      <c r="G94" s="28"/>
      <c r="H94" s="28"/>
      <c r="I94" s="29">
        <f>SUM(I87:I93)</f>
        <v>0</v>
      </c>
      <c r="J94" s="29">
        <f t="shared" ref="J94:R94" si="13">SUM(J87:J93)</f>
        <v>0</v>
      </c>
      <c r="K94" s="29">
        <f t="shared" si="13"/>
        <v>0</v>
      </c>
      <c r="L94" s="29">
        <f t="shared" si="13"/>
        <v>0</v>
      </c>
      <c r="M94" s="29">
        <f t="shared" si="13"/>
        <v>0</v>
      </c>
      <c r="N94" s="29">
        <f t="shared" si="13"/>
        <v>0</v>
      </c>
      <c r="O94" s="29">
        <f t="shared" si="13"/>
        <v>0</v>
      </c>
      <c r="P94" s="29">
        <f t="shared" si="13"/>
        <v>0</v>
      </c>
      <c r="Q94" s="29">
        <f t="shared" si="13"/>
        <v>0</v>
      </c>
      <c r="R94" s="29">
        <f t="shared" si="13"/>
        <v>0</v>
      </c>
      <c r="S94" s="29">
        <f>SUM(S87:S93)</f>
        <v>0</v>
      </c>
      <c r="T94" s="29">
        <f t="shared" ref="T94:X94" si="14">SUM(T87:T93)</f>
        <v>0</v>
      </c>
      <c r="U94" s="29">
        <f t="shared" si="14"/>
        <v>0</v>
      </c>
      <c r="V94" s="29">
        <f t="shared" si="14"/>
        <v>0</v>
      </c>
      <c r="W94" s="29">
        <f t="shared" si="14"/>
        <v>0</v>
      </c>
      <c r="X94" s="29">
        <f t="shared" si="14"/>
        <v>0</v>
      </c>
      <c r="Y94" s="29">
        <f>SUM(Y87:Y93)</f>
        <v>0</v>
      </c>
      <c r="Z94" s="29">
        <f t="shared" ref="Z94:AB94" si="15">SUM(Z87:Z93)</f>
        <v>0</v>
      </c>
      <c r="AA94" s="29">
        <f t="shared" si="15"/>
        <v>0</v>
      </c>
      <c r="AB94" s="29">
        <f t="shared" si="15"/>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102" si="16">J98+(J98*$C$63)</f>
        <v>0</v>
      </c>
      <c r="L98" s="19">
        <f t="shared" si="16"/>
        <v>0</v>
      </c>
      <c r="M98" s="19">
        <f t="shared" si="16"/>
        <v>0</v>
      </c>
      <c r="N98" s="19">
        <f t="shared" si="16"/>
        <v>0</v>
      </c>
      <c r="O98" s="19">
        <f t="shared" si="16"/>
        <v>0</v>
      </c>
      <c r="P98" s="19">
        <f t="shared" si="16"/>
        <v>0</v>
      </c>
      <c r="Q98" s="19">
        <f t="shared" si="16"/>
        <v>0</v>
      </c>
      <c r="R98" s="19">
        <f t="shared" si="16"/>
        <v>0</v>
      </c>
      <c r="S98" s="19">
        <f t="shared" si="16"/>
        <v>0</v>
      </c>
      <c r="T98" s="19">
        <f t="shared" si="16"/>
        <v>0</v>
      </c>
      <c r="U98" s="19">
        <f t="shared" si="16"/>
        <v>0</v>
      </c>
      <c r="V98" s="19">
        <f t="shared" si="16"/>
        <v>0</v>
      </c>
      <c r="W98" s="19">
        <f t="shared" si="16"/>
        <v>0</v>
      </c>
      <c r="X98" s="19">
        <f t="shared" si="16"/>
        <v>0</v>
      </c>
      <c r="Y98" s="19">
        <f t="shared" si="16"/>
        <v>0</v>
      </c>
      <c r="Z98" s="19">
        <f t="shared" si="16"/>
        <v>0</v>
      </c>
      <c r="AA98" s="19">
        <f t="shared" si="16"/>
        <v>0</v>
      </c>
      <c r="AB98" s="19">
        <f t="shared" si="16"/>
        <v>0</v>
      </c>
    </row>
    <row r="99" spans="2:28">
      <c r="B99" t="s">
        <v>333</v>
      </c>
      <c r="C99" s="57">
        <v>0</v>
      </c>
      <c r="D99" s="39"/>
      <c r="I99" s="19">
        <f>C99*$I$76</f>
        <v>0</v>
      </c>
      <c r="J99" s="19">
        <f>C99*$J$76</f>
        <v>0</v>
      </c>
      <c r="K99" s="19">
        <f t="shared" si="16"/>
        <v>0</v>
      </c>
      <c r="L99" s="19">
        <f t="shared" si="16"/>
        <v>0</v>
      </c>
      <c r="M99" s="19">
        <f t="shared" si="16"/>
        <v>0</v>
      </c>
      <c r="N99" s="19">
        <f t="shared" si="16"/>
        <v>0</v>
      </c>
      <c r="O99" s="19">
        <f t="shared" si="16"/>
        <v>0</v>
      </c>
      <c r="P99" s="19">
        <f t="shared" si="16"/>
        <v>0</v>
      </c>
      <c r="Q99" s="19">
        <f t="shared" si="16"/>
        <v>0</v>
      </c>
      <c r="R99" s="19">
        <f t="shared" si="16"/>
        <v>0</v>
      </c>
      <c r="S99" s="19">
        <f t="shared" si="16"/>
        <v>0</v>
      </c>
      <c r="T99" s="19">
        <f t="shared" si="16"/>
        <v>0</v>
      </c>
      <c r="U99" s="19">
        <f t="shared" si="16"/>
        <v>0</v>
      </c>
      <c r="V99" s="19">
        <f t="shared" si="16"/>
        <v>0</v>
      </c>
      <c r="W99" s="19">
        <f t="shared" si="16"/>
        <v>0</v>
      </c>
      <c r="X99" s="19">
        <f t="shared" si="16"/>
        <v>0</v>
      </c>
      <c r="Y99" s="19">
        <f t="shared" si="16"/>
        <v>0</v>
      </c>
      <c r="Z99" s="19">
        <f t="shared" si="16"/>
        <v>0</v>
      </c>
      <c r="AA99" s="19">
        <f t="shared" si="16"/>
        <v>0</v>
      </c>
      <c r="AB99" s="19">
        <f t="shared" si="16"/>
        <v>0</v>
      </c>
    </row>
    <row r="100" spans="2:28">
      <c r="B100" t="s">
        <v>334</v>
      </c>
      <c r="C100" s="57">
        <v>0</v>
      </c>
      <c r="D100" s="39"/>
      <c r="I100" s="19">
        <f>C100*$I$76</f>
        <v>0</v>
      </c>
      <c r="J100" s="19">
        <f>C100*$J$76</f>
        <v>0</v>
      </c>
      <c r="K100" s="19">
        <f t="shared" si="16"/>
        <v>0</v>
      </c>
      <c r="L100" s="19">
        <f t="shared" si="16"/>
        <v>0</v>
      </c>
      <c r="M100" s="19">
        <f t="shared" si="16"/>
        <v>0</v>
      </c>
      <c r="N100" s="19">
        <f t="shared" si="16"/>
        <v>0</v>
      </c>
      <c r="O100" s="19">
        <f t="shared" si="16"/>
        <v>0</v>
      </c>
      <c r="P100" s="19">
        <f t="shared" si="16"/>
        <v>0</v>
      </c>
      <c r="Q100" s="19">
        <f t="shared" si="16"/>
        <v>0</v>
      </c>
      <c r="R100" s="19">
        <f t="shared" si="16"/>
        <v>0</v>
      </c>
      <c r="S100" s="19">
        <f t="shared" si="16"/>
        <v>0</v>
      </c>
      <c r="T100" s="19">
        <f t="shared" si="16"/>
        <v>0</v>
      </c>
      <c r="U100" s="19">
        <f t="shared" si="16"/>
        <v>0</v>
      </c>
      <c r="V100" s="19">
        <f t="shared" si="16"/>
        <v>0</v>
      </c>
      <c r="W100" s="19">
        <f t="shared" si="16"/>
        <v>0</v>
      </c>
      <c r="X100" s="19">
        <f t="shared" si="16"/>
        <v>0</v>
      </c>
      <c r="Y100" s="19">
        <f t="shared" si="16"/>
        <v>0</v>
      </c>
      <c r="Z100" s="19">
        <f t="shared" si="16"/>
        <v>0</v>
      </c>
      <c r="AA100" s="19">
        <f t="shared" si="16"/>
        <v>0</v>
      </c>
      <c r="AB100" s="19">
        <f t="shared" si="16"/>
        <v>0</v>
      </c>
    </row>
    <row r="101" spans="2:28">
      <c r="B101" t="s">
        <v>335</v>
      </c>
      <c r="C101" s="57">
        <v>0</v>
      </c>
      <c r="D101" s="39"/>
      <c r="I101" s="19">
        <f>C101*$I$76</f>
        <v>0</v>
      </c>
      <c r="J101" s="19">
        <f>C101*$J$76</f>
        <v>0</v>
      </c>
      <c r="K101" s="19">
        <f t="shared" si="16"/>
        <v>0</v>
      </c>
      <c r="L101" s="19">
        <f t="shared" si="16"/>
        <v>0</v>
      </c>
      <c r="M101" s="19">
        <f t="shared" si="16"/>
        <v>0</v>
      </c>
      <c r="N101" s="19">
        <f t="shared" si="16"/>
        <v>0</v>
      </c>
      <c r="O101" s="19">
        <f t="shared" si="16"/>
        <v>0</v>
      </c>
      <c r="P101" s="19">
        <f t="shared" si="16"/>
        <v>0</v>
      </c>
      <c r="Q101" s="19">
        <f t="shared" si="16"/>
        <v>0</v>
      </c>
      <c r="R101" s="19">
        <f t="shared" si="16"/>
        <v>0</v>
      </c>
      <c r="S101" s="19">
        <f t="shared" si="16"/>
        <v>0</v>
      </c>
      <c r="T101" s="19">
        <f t="shared" si="16"/>
        <v>0</v>
      </c>
      <c r="U101" s="19">
        <f t="shared" si="16"/>
        <v>0</v>
      </c>
      <c r="V101" s="19">
        <f t="shared" si="16"/>
        <v>0</v>
      </c>
      <c r="W101" s="19">
        <f t="shared" si="16"/>
        <v>0</v>
      </c>
      <c r="X101" s="19">
        <f t="shared" si="16"/>
        <v>0</v>
      </c>
      <c r="Y101" s="19">
        <f t="shared" si="16"/>
        <v>0</v>
      </c>
      <c r="Z101" s="19">
        <f t="shared" si="16"/>
        <v>0</v>
      </c>
      <c r="AA101" s="19">
        <f t="shared" si="16"/>
        <v>0</v>
      </c>
      <c r="AB101" s="19">
        <f t="shared" si="16"/>
        <v>0</v>
      </c>
    </row>
    <row r="102" spans="2:28">
      <c r="B102" t="s">
        <v>336</v>
      </c>
      <c r="C102" s="57">
        <v>0</v>
      </c>
      <c r="D102" s="39"/>
      <c r="I102" s="19">
        <f>C102*$I$76</f>
        <v>0</v>
      </c>
      <c r="J102" s="19">
        <f>C102*$J$76</f>
        <v>0</v>
      </c>
      <c r="K102" s="19">
        <f t="shared" si="16"/>
        <v>0</v>
      </c>
      <c r="L102" s="19">
        <f t="shared" si="16"/>
        <v>0</v>
      </c>
      <c r="M102" s="19">
        <f t="shared" si="16"/>
        <v>0</v>
      </c>
      <c r="N102" s="19">
        <f t="shared" si="16"/>
        <v>0</v>
      </c>
      <c r="O102" s="19">
        <f t="shared" si="16"/>
        <v>0</v>
      </c>
      <c r="P102" s="19">
        <f t="shared" si="16"/>
        <v>0</v>
      </c>
      <c r="Q102" s="19">
        <f t="shared" si="16"/>
        <v>0</v>
      </c>
      <c r="R102" s="19">
        <f t="shared" si="16"/>
        <v>0</v>
      </c>
      <c r="S102" s="19">
        <f t="shared" si="16"/>
        <v>0</v>
      </c>
      <c r="T102" s="19">
        <f t="shared" si="16"/>
        <v>0</v>
      </c>
      <c r="U102" s="19">
        <f t="shared" si="16"/>
        <v>0</v>
      </c>
      <c r="V102" s="19">
        <f t="shared" si="16"/>
        <v>0</v>
      </c>
      <c r="W102" s="19">
        <f t="shared" si="16"/>
        <v>0</v>
      </c>
      <c r="X102" s="19">
        <f t="shared" si="16"/>
        <v>0</v>
      </c>
      <c r="Y102" s="19">
        <f t="shared" si="16"/>
        <v>0</v>
      </c>
      <c r="Z102" s="19">
        <f t="shared" si="16"/>
        <v>0</v>
      </c>
      <c r="AA102" s="19">
        <f t="shared" si="16"/>
        <v>0</v>
      </c>
      <c r="AB102" s="19">
        <f t="shared" si="16"/>
        <v>0</v>
      </c>
    </row>
    <row r="103" spans="2:28">
      <c r="B103" s="42" t="s">
        <v>337</v>
      </c>
      <c r="C103" s="54">
        <f>SUM(C98:C102)</f>
        <v>0</v>
      </c>
      <c r="I103" s="54">
        <f t="shared" ref="I103:AB103" si="17">SUM(I98:I102)</f>
        <v>0</v>
      </c>
      <c r="J103" s="54">
        <f t="shared" si="17"/>
        <v>0</v>
      </c>
      <c r="K103" s="54">
        <f t="shared" si="17"/>
        <v>0</v>
      </c>
      <c r="L103" s="54">
        <f t="shared" si="17"/>
        <v>0</v>
      </c>
      <c r="M103" s="54">
        <f t="shared" si="17"/>
        <v>0</v>
      </c>
      <c r="N103" s="54">
        <f t="shared" si="17"/>
        <v>0</v>
      </c>
      <c r="O103" s="54">
        <f t="shared" si="17"/>
        <v>0</v>
      </c>
      <c r="P103" s="54">
        <f t="shared" si="17"/>
        <v>0</v>
      </c>
      <c r="Q103" s="54">
        <f t="shared" si="17"/>
        <v>0</v>
      </c>
      <c r="R103" s="54">
        <f t="shared" si="17"/>
        <v>0</v>
      </c>
      <c r="S103" s="54">
        <f t="shared" si="17"/>
        <v>0</v>
      </c>
      <c r="T103" s="54">
        <f t="shared" si="17"/>
        <v>0</v>
      </c>
      <c r="U103" s="54">
        <f t="shared" si="17"/>
        <v>0</v>
      </c>
      <c r="V103" s="54">
        <f t="shared" si="17"/>
        <v>0</v>
      </c>
      <c r="W103" s="54">
        <f t="shared" si="17"/>
        <v>0</v>
      </c>
      <c r="X103" s="54">
        <f t="shared" si="17"/>
        <v>0</v>
      </c>
      <c r="Y103" s="54">
        <f t="shared" si="17"/>
        <v>0</v>
      </c>
      <c r="Z103" s="54">
        <f t="shared" si="17"/>
        <v>0</v>
      </c>
      <c r="AA103" s="54">
        <f t="shared" si="17"/>
        <v>0</v>
      </c>
      <c r="AB103" s="54">
        <f t="shared" si="17"/>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18">AA104+(AA104*$D104)</f>
        <v>0</v>
      </c>
    </row>
    <row r="105" spans="2:28">
      <c r="B105" t="s">
        <v>339</v>
      </c>
      <c r="C105" s="57">
        <v>0</v>
      </c>
      <c r="D105" s="39"/>
      <c r="I105" s="19">
        <f>C105*$I$76</f>
        <v>0</v>
      </c>
      <c r="J105" s="19">
        <f>C105*$J$76</f>
        <v>0</v>
      </c>
      <c r="K105" s="19">
        <f t="shared" ref="K105:AB110" si="19">J105+(J105*$C$63)</f>
        <v>0</v>
      </c>
      <c r="L105" s="19">
        <f t="shared" si="19"/>
        <v>0</v>
      </c>
      <c r="M105" s="19">
        <f t="shared" si="19"/>
        <v>0</v>
      </c>
      <c r="N105" s="19">
        <f t="shared" si="19"/>
        <v>0</v>
      </c>
      <c r="O105" s="19">
        <f t="shared" si="19"/>
        <v>0</v>
      </c>
      <c r="P105" s="19">
        <f t="shared" si="19"/>
        <v>0</v>
      </c>
      <c r="Q105" s="19">
        <f t="shared" si="19"/>
        <v>0</v>
      </c>
      <c r="R105" s="19">
        <f t="shared" si="19"/>
        <v>0</v>
      </c>
      <c r="S105" s="19">
        <f t="shared" si="19"/>
        <v>0</v>
      </c>
      <c r="T105" s="19">
        <f t="shared" si="19"/>
        <v>0</v>
      </c>
      <c r="U105" s="19">
        <f t="shared" si="19"/>
        <v>0</v>
      </c>
      <c r="V105" s="19">
        <f t="shared" si="19"/>
        <v>0</v>
      </c>
      <c r="W105" s="19">
        <f t="shared" si="19"/>
        <v>0</v>
      </c>
      <c r="X105" s="19">
        <f t="shared" si="19"/>
        <v>0</v>
      </c>
      <c r="Y105" s="19">
        <f t="shared" si="19"/>
        <v>0</v>
      </c>
      <c r="Z105" s="19">
        <f t="shared" si="19"/>
        <v>0</v>
      </c>
      <c r="AA105" s="19">
        <f t="shared" si="19"/>
        <v>0</v>
      </c>
      <c r="AB105" s="19">
        <f t="shared" si="19"/>
        <v>0</v>
      </c>
    </row>
    <row r="106" spans="2:28">
      <c r="B106" t="s">
        <v>340</v>
      </c>
      <c r="C106" s="57">
        <v>0</v>
      </c>
      <c r="D106" s="39"/>
      <c r="I106" s="19">
        <f>C106*$I$76</f>
        <v>0</v>
      </c>
      <c r="J106" s="19">
        <f>C106*$J$76</f>
        <v>0</v>
      </c>
      <c r="K106" s="19">
        <f t="shared" si="19"/>
        <v>0</v>
      </c>
      <c r="L106" s="19">
        <f t="shared" si="19"/>
        <v>0</v>
      </c>
      <c r="M106" s="19">
        <f t="shared" si="19"/>
        <v>0</v>
      </c>
      <c r="N106" s="19">
        <f t="shared" si="19"/>
        <v>0</v>
      </c>
      <c r="O106" s="19">
        <f t="shared" si="19"/>
        <v>0</v>
      </c>
      <c r="P106" s="19">
        <f t="shared" si="19"/>
        <v>0</v>
      </c>
      <c r="Q106" s="19">
        <f t="shared" si="19"/>
        <v>0</v>
      </c>
      <c r="R106" s="19">
        <f t="shared" si="19"/>
        <v>0</v>
      </c>
      <c r="S106" s="19">
        <f t="shared" si="19"/>
        <v>0</v>
      </c>
      <c r="T106" s="19">
        <f t="shared" si="19"/>
        <v>0</v>
      </c>
      <c r="U106" s="19">
        <f t="shared" si="19"/>
        <v>0</v>
      </c>
      <c r="V106" s="19">
        <f t="shared" si="19"/>
        <v>0</v>
      </c>
      <c r="W106" s="19">
        <f t="shared" si="19"/>
        <v>0</v>
      </c>
      <c r="X106" s="19">
        <f t="shared" si="19"/>
        <v>0</v>
      </c>
      <c r="Y106" s="19">
        <f t="shared" si="19"/>
        <v>0</v>
      </c>
      <c r="Z106" s="19">
        <f t="shared" si="19"/>
        <v>0</v>
      </c>
      <c r="AA106" s="19">
        <f t="shared" si="19"/>
        <v>0</v>
      </c>
      <c r="AB106" s="19">
        <f t="shared" si="19"/>
        <v>0</v>
      </c>
    </row>
    <row r="107" spans="2:28" ht="33.950000000000003">
      <c r="B107" t="s">
        <v>341</v>
      </c>
      <c r="C107" s="57">
        <v>0</v>
      </c>
      <c r="D107" s="144" t="s">
        <v>342</v>
      </c>
      <c r="I107" s="19">
        <f>C107*$I$76</f>
        <v>0</v>
      </c>
      <c r="J107" s="19">
        <f>C107*$J$76</f>
        <v>0</v>
      </c>
      <c r="K107" s="19">
        <f t="shared" si="19"/>
        <v>0</v>
      </c>
      <c r="L107" s="19">
        <f t="shared" si="19"/>
        <v>0</v>
      </c>
      <c r="M107" s="19">
        <f t="shared" si="19"/>
        <v>0</v>
      </c>
      <c r="N107" s="19">
        <f t="shared" si="19"/>
        <v>0</v>
      </c>
      <c r="O107" s="19">
        <f t="shared" si="19"/>
        <v>0</v>
      </c>
      <c r="P107" s="19">
        <f t="shared" si="19"/>
        <v>0</v>
      </c>
      <c r="Q107" s="19">
        <f t="shared" si="19"/>
        <v>0</v>
      </c>
      <c r="R107" s="19">
        <f t="shared" si="19"/>
        <v>0</v>
      </c>
      <c r="S107" s="19">
        <f t="shared" si="19"/>
        <v>0</v>
      </c>
      <c r="T107" s="19">
        <f t="shared" si="19"/>
        <v>0</v>
      </c>
      <c r="U107" s="19">
        <f t="shared" si="19"/>
        <v>0</v>
      </c>
      <c r="V107" s="19">
        <f t="shared" si="19"/>
        <v>0</v>
      </c>
      <c r="W107" s="19">
        <f t="shared" si="19"/>
        <v>0</v>
      </c>
      <c r="X107" s="19">
        <f t="shared" si="19"/>
        <v>0</v>
      </c>
      <c r="Y107" s="19">
        <f t="shared" si="19"/>
        <v>0</v>
      </c>
      <c r="Z107" s="19">
        <f t="shared" si="19"/>
        <v>0</v>
      </c>
      <c r="AA107" s="19">
        <f t="shared" si="19"/>
        <v>0</v>
      </c>
      <c r="AB107" s="19">
        <f t="shared" si="19"/>
        <v>0</v>
      </c>
    </row>
    <row r="108" spans="2:28">
      <c r="B108" t="s">
        <v>343</v>
      </c>
      <c r="C108" s="57">
        <v>0</v>
      </c>
      <c r="D108" s="144"/>
      <c r="I108" s="19">
        <f t="shared" ref="I108:I109" si="20">C108*$I$76</f>
        <v>0</v>
      </c>
      <c r="J108" s="19">
        <f t="shared" ref="J108:J109" si="21">C108*$J$76</f>
        <v>0</v>
      </c>
      <c r="K108" s="19">
        <f t="shared" si="19"/>
        <v>0</v>
      </c>
      <c r="L108" s="19">
        <f t="shared" si="19"/>
        <v>0</v>
      </c>
      <c r="M108" s="19">
        <f t="shared" si="19"/>
        <v>0</v>
      </c>
      <c r="N108" s="19">
        <f t="shared" si="19"/>
        <v>0</v>
      </c>
      <c r="O108" s="19">
        <f t="shared" si="19"/>
        <v>0</v>
      </c>
      <c r="P108" s="19">
        <f t="shared" si="19"/>
        <v>0</v>
      </c>
      <c r="Q108" s="19">
        <f t="shared" si="19"/>
        <v>0</v>
      </c>
      <c r="R108" s="19">
        <f t="shared" si="19"/>
        <v>0</v>
      </c>
      <c r="S108" s="19">
        <f t="shared" si="19"/>
        <v>0</v>
      </c>
      <c r="T108" s="19">
        <f t="shared" si="19"/>
        <v>0</v>
      </c>
      <c r="U108" s="19">
        <f t="shared" si="19"/>
        <v>0</v>
      </c>
      <c r="V108" s="19">
        <f t="shared" si="19"/>
        <v>0</v>
      </c>
      <c r="W108" s="19">
        <f t="shared" si="19"/>
        <v>0</v>
      </c>
      <c r="X108" s="19">
        <f t="shared" si="19"/>
        <v>0</v>
      </c>
      <c r="Y108" s="19">
        <f t="shared" si="19"/>
        <v>0</v>
      </c>
      <c r="Z108" s="19">
        <f t="shared" si="19"/>
        <v>0</v>
      </c>
      <c r="AA108" s="19">
        <f t="shared" si="19"/>
        <v>0</v>
      </c>
      <c r="AB108" s="19">
        <f t="shared" si="19"/>
        <v>0</v>
      </c>
    </row>
    <row r="109" spans="2:28">
      <c r="B109" t="s">
        <v>344</v>
      </c>
      <c r="C109" s="57">
        <f>D94*7%</f>
        <v>0</v>
      </c>
      <c r="D109" s="144"/>
      <c r="I109" s="19">
        <f t="shared" si="20"/>
        <v>0</v>
      </c>
      <c r="J109" s="19">
        <f t="shared" si="21"/>
        <v>0</v>
      </c>
      <c r="K109" s="19">
        <f t="shared" si="19"/>
        <v>0</v>
      </c>
      <c r="L109" s="19">
        <f t="shared" si="19"/>
        <v>0</v>
      </c>
      <c r="M109" s="19">
        <f t="shared" si="19"/>
        <v>0</v>
      </c>
      <c r="N109" s="19">
        <f t="shared" si="19"/>
        <v>0</v>
      </c>
      <c r="O109" s="19">
        <f t="shared" si="19"/>
        <v>0</v>
      </c>
      <c r="P109" s="19">
        <f t="shared" si="19"/>
        <v>0</v>
      </c>
      <c r="Q109" s="19">
        <f t="shared" si="19"/>
        <v>0</v>
      </c>
      <c r="R109" s="19">
        <f t="shared" si="19"/>
        <v>0</v>
      </c>
      <c r="S109" s="19">
        <f t="shared" si="19"/>
        <v>0</v>
      </c>
      <c r="T109" s="19">
        <f t="shared" si="19"/>
        <v>0</v>
      </c>
      <c r="U109" s="19">
        <f t="shared" si="19"/>
        <v>0</v>
      </c>
      <c r="V109" s="19">
        <f t="shared" si="19"/>
        <v>0</v>
      </c>
      <c r="W109" s="19">
        <f t="shared" si="19"/>
        <v>0</v>
      </c>
      <c r="X109" s="19">
        <f t="shared" si="19"/>
        <v>0</v>
      </c>
      <c r="Y109" s="19">
        <f t="shared" si="19"/>
        <v>0</v>
      </c>
      <c r="Z109" s="19">
        <f t="shared" si="19"/>
        <v>0</v>
      </c>
      <c r="AA109" s="19">
        <f t="shared" si="19"/>
        <v>0</v>
      </c>
      <c r="AB109" s="19">
        <f t="shared" si="19"/>
        <v>0</v>
      </c>
    </row>
    <row r="110" spans="2:28">
      <c r="B110" t="s">
        <v>336</v>
      </c>
      <c r="C110" s="57">
        <v>0</v>
      </c>
      <c r="D110" s="39"/>
      <c r="I110" s="19">
        <f>C110*$I$76</f>
        <v>0</v>
      </c>
      <c r="J110" s="19">
        <f>C110*$J$76</f>
        <v>0</v>
      </c>
      <c r="K110" s="19">
        <f t="shared" si="19"/>
        <v>0</v>
      </c>
      <c r="L110" s="19">
        <f t="shared" si="19"/>
        <v>0</v>
      </c>
      <c r="M110" s="19">
        <f t="shared" si="19"/>
        <v>0</v>
      </c>
      <c r="N110" s="19">
        <f t="shared" si="19"/>
        <v>0</v>
      </c>
      <c r="O110" s="19">
        <f t="shared" si="19"/>
        <v>0</v>
      </c>
      <c r="P110" s="19">
        <f t="shared" si="19"/>
        <v>0</v>
      </c>
      <c r="Q110" s="19">
        <f t="shared" si="19"/>
        <v>0</v>
      </c>
      <c r="R110" s="19">
        <f t="shared" si="19"/>
        <v>0</v>
      </c>
      <c r="S110" s="19">
        <f t="shared" si="19"/>
        <v>0</v>
      </c>
      <c r="T110" s="19">
        <f t="shared" si="19"/>
        <v>0</v>
      </c>
      <c r="U110" s="19">
        <f t="shared" si="19"/>
        <v>0</v>
      </c>
      <c r="V110" s="19">
        <f t="shared" si="19"/>
        <v>0</v>
      </c>
      <c r="W110" s="19">
        <f t="shared" si="19"/>
        <v>0</v>
      </c>
      <c r="X110" s="19">
        <f t="shared" si="19"/>
        <v>0</v>
      </c>
      <c r="Y110" s="19">
        <f t="shared" si="19"/>
        <v>0</v>
      </c>
      <c r="Z110" s="19">
        <f t="shared" si="19"/>
        <v>0</v>
      </c>
      <c r="AA110" s="19">
        <f t="shared" si="19"/>
        <v>0</v>
      </c>
      <c r="AB110" s="19">
        <f t="shared" si="19"/>
        <v>0</v>
      </c>
    </row>
    <row r="111" spans="2:28">
      <c r="B111" s="42" t="s">
        <v>345</v>
      </c>
      <c r="C111" s="54">
        <f>SUM(C105:C110)</f>
        <v>0</v>
      </c>
      <c r="I111" s="54">
        <f>SUM(I105:I110)</f>
        <v>0</v>
      </c>
      <c r="J111" s="54">
        <f t="shared" ref="J111:AB111" si="22">SUM(J105:J110)</f>
        <v>0</v>
      </c>
      <c r="K111" s="54">
        <f t="shared" si="22"/>
        <v>0</v>
      </c>
      <c r="L111" s="54">
        <f t="shared" si="22"/>
        <v>0</v>
      </c>
      <c r="M111" s="54">
        <f t="shared" si="22"/>
        <v>0</v>
      </c>
      <c r="N111" s="54">
        <f t="shared" si="22"/>
        <v>0</v>
      </c>
      <c r="O111" s="54">
        <f t="shared" si="22"/>
        <v>0</v>
      </c>
      <c r="P111" s="54">
        <f t="shared" si="22"/>
        <v>0</v>
      </c>
      <c r="Q111" s="54">
        <f t="shared" si="22"/>
        <v>0</v>
      </c>
      <c r="R111" s="54">
        <f t="shared" si="22"/>
        <v>0</v>
      </c>
      <c r="S111" s="54">
        <f t="shared" si="22"/>
        <v>0</v>
      </c>
      <c r="T111" s="54">
        <f t="shared" si="22"/>
        <v>0</v>
      </c>
      <c r="U111" s="54">
        <f t="shared" si="22"/>
        <v>0</v>
      </c>
      <c r="V111" s="54">
        <f t="shared" si="22"/>
        <v>0</v>
      </c>
      <c r="W111" s="54">
        <f t="shared" si="22"/>
        <v>0</v>
      </c>
      <c r="X111" s="54">
        <f t="shared" si="22"/>
        <v>0</v>
      </c>
      <c r="Y111" s="54">
        <f t="shared" si="22"/>
        <v>0</v>
      </c>
      <c r="Z111" s="54">
        <f t="shared" si="22"/>
        <v>0</v>
      </c>
      <c r="AA111" s="54">
        <f t="shared" si="22"/>
        <v>0</v>
      </c>
      <c r="AB111" s="54">
        <f t="shared" si="22"/>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AB116" si="23">J113+(J113*$C$63)</f>
        <v>0</v>
      </c>
      <c r="L113" s="19">
        <f t="shared" si="23"/>
        <v>0</v>
      </c>
      <c r="M113" s="19">
        <f t="shared" si="23"/>
        <v>0</v>
      </c>
      <c r="N113" s="19">
        <f t="shared" si="23"/>
        <v>0</v>
      </c>
      <c r="O113" s="19">
        <f t="shared" si="23"/>
        <v>0</v>
      </c>
      <c r="P113" s="19">
        <f t="shared" si="23"/>
        <v>0</v>
      </c>
      <c r="Q113" s="19">
        <f t="shared" si="23"/>
        <v>0</v>
      </c>
      <c r="R113" s="19">
        <f t="shared" si="23"/>
        <v>0</v>
      </c>
      <c r="S113" s="19">
        <f t="shared" si="23"/>
        <v>0</v>
      </c>
      <c r="T113" s="19">
        <f t="shared" si="23"/>
        <v>0</v>
      </c>
      <c r="U113" s="19">
        <f t="shared" si="23"/>
        <v>0</v>
      </c>
      <c r="V113" s="19">
        <f t="shared" si="23"/>
        <v>0</v>
      </c>
      <c r="W113" s="19">
        <f t="shared" si="23"/>
        <v>0</v>
      </c>
      <c r="X113" s="19">
        <f t="shared" si="23"/>
        <v>0</v>
      </c>
      <c r="Y113" s="19">
        <f t="shared" si="23"/>
        <v>0</v>
      </c>
      <c r="Z113" s="19">
        <f t="shared" si="23"/>
        <v>0</v>
      </c>
      <c r="AA113" s="19">
        <f t="shared" si="23"/>
        <v>0</v>
      </c>
      <c r="AB113" s="19">
        <f t="shared" si="23"/>
        <v>0</v>
      </c>
    </row>
    <row r="114" spans="1:28">
      <c r="B114" t="s">
        <v>348</v>
      </c>
      <c r="C114" s="57">
        <v>0</v>
      </c>
      <c r="D114" s="39"/>
      <c r="I114" s="19">
        <f>C114*$I$76</f>
        <v>0</v>
      </c>
      <c r="J114" s="19">
        <f>C114*$J$76</f>
        <v>0</v>
      </c>
      <c r="K114" s="19">
        <f t="shared" si="23"/>
        <v>0</v>
      </c>
      <c r="L114" s="19">
        <f t="shared" si="23"/>
        <v>0</v>
      </c>
      <c r="M114" s="19">
        <f t="shared" si="23"/>
        <v>0</v>
      </c>
      <c r="N114" s="19">
        <f t="shared" si="23"/>
        <v>0</v>
      </c>
      <c r="O114" s="19">
        <f t="shared" si="23"/>
        <v>0</v>
      </c>
      <c r="P114" s="19">
        <f t="shared" si="23"/>
        <v>0</v>
      </c>
      <c r="Q114" s="19">
        <f t="shared" si="23"/>
        <v>0</v>
      </c>
      <c r="R114" s="19">
        <f t="shared" si="23"/>
        <v>0</v>
      </c>
      <c r="S114" s="19">
        <f t="shared" si="23"/>
        <v>0</v>
      </c>
      <c r="T114" s="19">
        <f t="shared" si="23"/>
        <v>0</v>
      </c>
      <c r="U114" s="19">
        <f t="shared" si="23"/>
        <v>0</v>
      </c>
      <c r="V114" s="19">
        <f t="shared" si="23"/>
        <v>0</v>
      </c>
      <c r="W114" s="19">
        <f t="shared" si="23"/>
        <v>0</v>
      </c>
      <c r="X114" s="19">
        <f t="shared" si="23"/>
        <v>0</v>
      </c>
      <c r="Y114" s="19">
        <f t="shared" si="23"/>
        <v>0</v>
      </c>
      <c r="Z114" s="19">
        <f t="shared" si="23"/>
        <v>0</v>
      </c>
      <c r="AA114" s="19">
        <f t="shared" si="23"/>
        <v>0</v>
      </c>
      <c r="AB114" s="19">
        <f t="shared" si="23"/>
        <v>0</v>
      </c>
    </row>
    <row r="115" spans="1:28">
      <c r="B115" t="s">
        <v>349</v>
      </c>
      <c r="C115" s="57">
        <v>0</v>
      </c>
      <c r="D115" s="39"/>
      <c r="I115" s="19">
        <f>C115*$I$76</f>
        <v>0</v>
      </c>
      <c r="J115" s="19">
        <f>C115*$J$76</f>
        <v>0</v>
      </c>
      <c r="K115" s="19">
        <f t="shared" si="23"/>
        <v>0</v>
      </c>
      <c r="L115" s="19">
        <f t="shared" si="23"/>
        <v>0</v>
      </c>
      <c r="M115" s="19">
        <f t="shared" si="23"/>
        <v>0</v>
      </c>
      <c r="N115" s="19">
        <f t="shared" si="23"/>
        <v>0</v>
      </c>
      <c r="O115" s="19">
        <f t="shared" si="23"/>
        <v>0</v>
      </c>
      <c r="P115" s="19">
        <f t="shared" si="23"/>
        <v>0</v>
      </c>
      <c r="Q115" s="19">
        <f t="shared" si="23"/>
        <v>0</v>
      </c>
      <c r="R115" s="19">
        <f t="shared" si="23"/>
        <v>0</v>
      </c>
      <c r="S115" s="19">
        <f t="shared" si="23"/>
        <v>0</v>
      </c>
      <c r="T115" s="19">
        <f t="shared" si="23"/>
        <v>0</v>
      </c>
      <c r="U115" s="19">
        <f t="shared" si="23"/>
        <v>0</v>
      </c>
      <c r="V115" s="19">
        <f t="shared" si="23"/>
        <v>0</v>
      </c>
      <c r="W115" s="19">
        <f t="shared" si="23"/>
        <v>0</v>
      </c>
      <c r="X115" s="19">
        <f t="shared" si="23"/>
        <v>0</v>
      </c>
      <c r="Y115" s="19">
        <f t="shared" si="23"/>
        <v>0</v>
      </c>
      <c r="Z115" s="19">
        <f t="shared" si="23"/>
        <v>0</v>
      </c>
      <c r="AA115" s="19">
        <f t="shared" si="23"/>
        <v>0</v>
      </c>
      <c r="AB115" s="19">
        <f t="shared" si="23"/>
        <v>0</v>
      </c>
    </row>
    <row r="116" spans="1:28">
      <c r="B116" t="s">
        <v>350</v>
      </c>
      <c r="C116" s="57">
        <v>0</v>
      </c>
      <c r="D116" s="39"/>
      <c r="I116" s="19">
        <f>C116*$I$76</f>
        <v>0</v>
      </c>
      <c r="J116" s="19">
        <f>C116*$J$76</f>
        <v>0</v>
      </c>
      <c r="K116" s="19">
        <f t="shared" si="23"/>
        <v>0</v>
      </c>
      <c r="L116" s="19">
        <f t="shared" si="23"/>
        <v>0</v>
      </c>
      <c r="M116" s="19">
        <f t="shared" si="23"/>
        <v>0</v>
      </c>
      <c r="N116" s="19">
        <f t="shared" si="23"/>
        <v>0</v>
      </c>
      <c r="O116" s="19">
        <f t="shared" si="23"/>
        <v>0</v>
      </c>
      <c r="P116" s="19">
        <f t="shared" si="23"/>
        <v>0</v>
      </c>
      <c r="Q116" s="19">
        <f t="shared" si="23"/>
        <v>0</v>
      </c>
      <c r="R116" s="19">
        <f t="shared" si="23"/>
        <v>0</v>
      </c>
      <c r="S116" s="19">
        <f t="shared" si="23"/>
        <v>0</v>
      </c>
      <c r="T116" s="19">
        <f t="shared" si="23"/>
        <v>0</v>
      </c>
      <c r="U116" s="19">
        <f t="shared" si="23"/>
        <v>0</v>
      </c>
      <c r="V116" s="19">
        <f t="shared" si="23"/>
        <v>0</v>
      </c>
      <c r="W116" s="19">
        <f t="shared" si="23"/>
        <v>0</v>
      </c>
      <c r="X116" s="19">
        <f t="shared" si="23"/>
        <v>0</v>
      </c>
      <c r="Y116" s="19">
        <f t="shared" si="23"/>
        <v>0</v>
      </c>
      <c r="Z116" s="19">
        <f t="shared" si="23"/>
        <v>0</v>
      </c>
      <c r="AA116" s="19">
        <f t="shared" si="23"/>
        <v>0</v>
      </c>
      <c r="AB116" s="19">
        <f t="shared" si="23"/>
        <v>0</v>
      </c>
    </row>
    <row r="117" spans="1:28">
      <c r="B117" s="42" t="s">
        <v>351</v>
      </c>
      <c r="C117" s="54">
        <f>SUM(C113:C116)</f>
        <v>0</v>
      </c>
      <c r="I117" s="54">
        <f>SUM(I113:I116)</f>
        <v>0</v>
      </c>
      <c r="J117" s="54">
        <f t="shared" ref="J117:AB117" si="24">SUM(J113:J116)</f>
        <v>0</v>
      </c>
      <c r="K117" s="54">
        <f t="shared" si="24"/>
        <v>0</v>
      </c>
      <c r="L117" s="54">
        <f t="shared" si="24"/>
        <v>0</v>
      </c>
      <c r="M117" s="54">
        <f t="shared" si="24"/>
        <v>0</v>
      </c>
      <c r="N117" s="54">
        <f t="shared" si="24"/>
        <v>0</v>
      </c>
      <c r="O117" s="54">
        <f t="shared" si="24"/>
        <v>0</v>
      </c>
      <c r="P117" s="54">
        <f t="shared" si="24"/>
        <v>0</v>
      </c>
      <c r="Q117" s="54">
        <f t="shared" si="24"/>
        <v>0</v>
      </c>
      <c r="R117" s="54">
        <f t="shared" si="24"/>
        <v>0</v>
      </c>
      <c r="S117" s="54">
        <f t="shared" si="24"/>
        <v>0</v>
      </c>
      <c r="T117" s="54">
        <f t="shared" si="24"/>
        <v>0</v>
      </c>
      <c r="U117" s="54">
        <f t="shared" si="24"/>
        <v>0</v>
      </c>
      <c r="V117" s="54">
        <f t="shared" si="24"/>
        <v>0</v>
      </c>
      <c r="W117" s="54">
        <f t="shared" si="24"/>
        <v>0</v>
      </c>
      <c r="X117" s="54">
        <f t="shared" si="24"/>
        <v>0</v>
      </c>
      <c r="Y117" s="54">
        <f t="shared" si="24"/>
        <v>0</v>
      </c>
      <c r="Z117" s="54">
        <f t="shared" si="24"/>
        <v>0</v>
      </c>
      <c r="AA117" s="54">
        <f t="shared" si="24"/>
        <v>0</v>
      </c>
      <c r="AB117" s="54">
        <f t="shared" si="24"/>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25">M120+(M120*$C$63)</f>
        <v>0</v>
      </c>
      <c r="O120" s="19">
        <f t="shared" si="25"/>
        <v>0</v>
      </c>
      <c r="P120" s="19">
        <f t="shared" si="25"/>
        <v>0</v>
      </c>
      <c r="Q120" s="19">
        <f t="shared" si="25"/>
        <v>0</v>
      </c>
      <c r="R120" s="19">
        <f t="shared" si="25"/>
        <v>0</v>
      </c>
      <c r="S120" s="19">
        <f t="shared" si="25"/>
        <v>0</v>
      </c>
      <c r="T120" s="19">
        <f t="shared" si="25"/>
        <v>0</v>
      </c>
      <c r="U120" s="19">
        <f t="shared" si="25"/>
        <v>0</v>
      </c>
      <c r="V120" s="19">
        <f t="shared" si="25"/>
        <v>0</v>
      </c>
      <c r="W120" s="19">
        <f t="shared" si="25"/>
        <v>0</v>
      </c>
      <c r="X120" s="19">
        <f t="shared" si="25"/>
        <v>0</v>
      </c>
      <c r="Y120" s="19">
        <f t="shared" si="25"/>
        <v>0</v>
      </c>
      <c r="Z120" s="19">
        <f t="shared" si="25"/>
        <v>0</v>
      </c>
      <c r="AA120" s="19">
        <f t="shared" si="25"/>
        <v>0</v>
      </c>
      <c r="AB120" s="19">
        <f t="shared" si="25"/>
        <v>0</v>
      </c>
    </row>
    <row r="121" spans="1:28" ht="17.100000000000001" customHeight="1">
      <c r="B121" t="s">
        <v>356</v>
      </c>
      <c r="C121" s="57">
        <v>0</v>
      </c>
      <c r="D121" s="39"/>
      <c r="I121" s="19">
        <f>C121*$I$76</f>
        <v>0</v>
      </c>
      <c r="J121" s="19">
        <f>C121*$J$76</f>
        <v>0</v>
      </c>
      <c r="K121" s="19">
        <f>J121+(J121*$C$63)</f>
        <v>0</v>
      </c>
      <c r="L121" s="19">
        <f t="shared" ref="L121:O121" si="26">K121+(K121*$C$63)</f>
        <v>0</v>
      </c>
      <c r="M121" s="19">
        <f t="shared" si="26"/>
        <v>0</v>
      </c>
      <c r="N121" s="19">
        <f t="shared" si="26"/>
        <v>0</v>
      </c>
      <c r="O121" s="19">
        <f t="shared" si="26"/>
        <v>0</v>
      </c>
      <c r="P121" s="19">
        <f t="shared" si="25"/>
        <v>0</v>
      </c>
      <c r="Q121" s="19">
        <f t="shared" si="25"/>
        <v>0</v>
      </c>
      <c r="R121" s="19">
        <f t="shared" si="25"/>
        <v>0</v>
      </c>
      <c r="S121" s="19">
        <f t="shared" si="25"/>
        <v>0</v>
      </c>
      <c r="T121" s="19">
        <f t="shared" si="25"/>
        <v>0</v>
      </c>
      <c r="U121" s="19">
        <f t="shared" si="25"/>
        <v>0</v>
      </c>
      <c r="V121" s="19">
        <f t="shared" si="25"/>
        <v>0</v>
      </c>
      <c r="W121" s="19">
        <f t="shared" si="25"/>
        <v>0</v>
      </c>
      <c r="X121" s="19">
        <f t="shared" si="25"/>
        <v>0</v>
      </c>
      <c r="Y121" s="19">
        <f t="shared" si="25"/>
        <v>0</v>
      </c>
      <c r="Z121" s="19">
        <f t="shared" si="25"/>
        <v>0</v>
      </c>
      <c r="AA121" s="19">
        <f t="shared" si="25"/>
        <v>0</v>
      </c>
      <c r="AB121" s="19">
        <f t="shared" si="25"/>
        <v>0</v>
      </c>
    </row>
    <row r="122" spans="1:28" ht="17.100000000000001" customHeight="1">
      <c r="B122" t="s">
        <v>357</v>
      </c>
      <c r="C122" s="127">
        <f>C64*C74</f>
        <v>0</v>
      </c>
      <c r="D122" s="39"/>
      <c r="I122" s="19">
        <f>C122*$I$76</f>
        <v>0</v>
      </c>
      <c r="J122" s="19">
        <f>C122*$J$76</f>
        <v>0</v>
      </c>
      <c r="K122" s="19">
        <f t="shared" ref="K122:Z123" si="27">J122+(J122*$C$63)</f>
        <v>0</v>
      </c>
      <c r="L122" s="19">
        <f t="shared" si="27"/>
        <v>0</v>
      </c>
      <c r="M122" s="19">
        <f t="shared" si="27"/>
        <v>0</v>
      </c>
      <c r="N122" s="19">
        <f t="shared" si="27"/>
        <v>0</v>
      </c>
      <c r="O122" s="19">
        <f t="shared" si="27"/>
        <v>0</v>
      </c>
      <c r="P122" s="19">
        <f t="shared" si="27"/>
        <v>0</v>
      </c>
      <c r="Q122" s="19">
        <f t="shared" si="27"/>
        <v>0</v>
      </c>
      <c r="R122" s="19">
        <f t="shared" si="27"/>
        <v>0</v>
      </c>
      <c r="S122" s="19">
        <f t="shared" si="27"/>
        <v>0</v>
      </c>
      <c r="T122" s="19">
        <f t="shared" si="27"/>
        <v>0</v>
      </c>
      <c r="U122" s="19">
        <f t="shared" si="27"/>
        <v>0</v>
      </c>
      <c r="V122" s="19">
        <f t="shared" si="27"/>
        <v>0</v>
      </c>
      <c r="W122" s="19">
        <f t="shared" si="27"/>
        <v>0</v>
      </c>
      <c r="X122" s="19">
        <f t="shared" si="27"/>
        <v>0</v>
      </c>
      <c r="Y122" s="19">
        <f t="shared" si="27"/>
        <v>0</v>
      </c>
      <c r="Z122" s="19">
        <f t="shared" si="25"/>
        <v>0</v>
      </c>
      <c r="AA122" s="19">
        <f t="shared" si="25"/>
        <v>0</v>
      </c>
      <c r="AB122" s="19">
        <f t="shared" si="25"/>
        <v>0</v>
      </c>
    </row>
    <row r="123" spans="1:28">
      <c r="B123" t="s">
        <v>336</v>
      </c>
      <c r="C123" s="57">
        <v>0</v>
      </c>
      <c r="D123" s="39"/>
      <c r="I123" s="19">
        <f>C123*$I$76</f>
        <v>0</v>
      </c>
      <c r="J123" s="19">
        <f>C123*$J$76</f>
        <v>0</v>
      </c>
      <c r="K123" s="19">
        <f t="shared" si="27"/>
        <v>0</v>
      </c>
      <c r="L123" s="19">
        <f t="shared" si="27"/>
        <v>0</v>
      </c>
      <c r="M123" s="19">
        <f t="shared" si="27"/>
        <v>0</v>
      </c>
      <c r="N123" s="19">
        <f t="shared" si="27"/>
        <v>0</v>
      </c>
      <c r="O123" s="19">
        <f t="shared" si="27"/>
        <v>0</v>
      </c>
      <c r="P123" s="19">
        <f t="shared" si="27"/>
        <v>0</v>
      </c>
      <c r="Q123" s="19">
        <f t="shared" si="27"/>
        <v>0</v>
      </c>
      <c r="R123" s="19">
        <f t="shared" si="27"/>
        <v>0</v>
      </c>
      <c r="S123" s="19">
        <f t="shared" si="27"/>
        <v>0</v>
      </c>
      <c r="T123" s="19">
        <f t="shared" si="27"/>
        <v>0</v>
      </c>
      <c r="U123" s="19">
        <f t="shared" si="27"/>
        <v>0</v>
      </c>
      <c r="V123" s="19">
        <f t="shared" si="27"/>
        <v>0</v>
      </c>
      <c r="W123" s="19">
        <f t="shared" si="27"/>
        <v>0</v>
      </c>
      <c r="X123" s="19">
        <f t="shared" si="27"/>
        <v>0</v>
      </c>
      <c r="Y123" s="19">
        <f t="shared" si="27"/>
        <v>0</v>
      </c>
      <c r="Z123" s="19">
        <f t="shared" si="27"/>
        <v>0</v>
      </c>
      <c r="AA123" s="19">
        <f t="shared" si="25"/>
        <v>0</v>
      </c>
      <c r="AB123" s="19">
        <f t="shared" si="25"/>
        <v>0</v>
      </c>
    </row>
    <row r="124" spans="1:28">
      <c r="B124" s="101" t="s">
        <v>358</v>
      </c>
      <c r="C124" s="55">
        <f>SUM(C119:C123)</f>
        <v>0</v>
      </c>
      <c r="D124" s="128"/>
      <c r="E124" s="10"/>
      <c r="F124" s="10"/>
      <c r="G124" s="10"/>
      <c r="H124" s="10"/>
      <c r="I124" s="55">
        <f t="shared" ref="I124:AB124" si="28">SUM(I119:I123)</f>
        <v>0</v>
      </c>
      <c r="J124" s="55">
        <f t="shared" si="28"/>
        <v>0</v>
      </c>
      <c r="K124" s="55">
        <f t="shared" si="28"/>
        <v>0</v>
      </c>
      <c r="L124" s="55">
        <f t="shared" si="28"/>
        <v>0</v>
      </c>
      <c r="M124" s="55">
        <f t="shared" si="28"/>
        <v>0</v>
      </c>
      <c r="N124" s="55">
        <f t="shared" si="28"/>
        <v>0</v>
      </c>
      <c r="O124" s="55">
        <f t="shared" si="28"/>
        <v>0</v>
      </c>
      <c r="P124" s="55">
        <f t="shared" si="28"/>
        <v>0</v>
      </c>
      <c r="Q124" s="55">
        <f t="shared" si="28"/>
        <v>0</v>
      </c>
      <c r="R124" s="55">
        <f t="shared" si="28"/>
        <v>0</v>
      </c>
      <c r="S124" s="55">
        <f t="shared" si="28"/>
        <v>0</v>
      </c>
      <c r="T124" s="55">
        <f t="shared" si="28"/>
        <v>0</v>
      </c>
      <c r="U124" s="55">
        <f t="shared" si="28"/>
        <v>0</v>
      </c>
      <c r="V124" s="55">
        <f t="shared" si="28"/>
        <v>0</v>
      </c>
      <c r="W124" s="55">
        <f t="shared" si="28"/>
        <v>0</v>
      </c>
      <c r="X124" s="55">
        <f t="shared" si="28"/>
        <v>0</v>
      </c>
      <c r="Y124" s="55">
        <f t="shared" si="28"/>
        <v>0</v>
      </c>
      <c r="Z124" s="55">
        <f t="shared" si="28"/>
        <v>0</v>
      </c>
      <c r="AA124" s="55">
        <f t="shared" si="28"/>
        <v>0</v>
      </c>
      <c r="AB124" s="55">
        <f t="shared" si="28"/>
        <v>0</v>
      </c>
    </row>
    <row r="125" spans="1:28">
      <c r="B125" s="28" t="s">
        <v>359</v>
      </c>
      <c r="C125" s="25">
        <f>C103+C111+C117+C124</f>
        <v>0</v>
      </c>
      <c r="D125" s="26"/>
      <c r="E125" s="26"/>
      <c r="F125" s="26"/>
      <c r="G125" s="26"/>
      <c r="H125" s="26"/>
      <c r="I125" s="25">
        <f t="shared" ref="I125:AB125" si="29">I103+I111+I117+I124</f>
        <v>0</v>
      </c>
      <c r="J125" s="25">
        <f t="shared" si="29"/>
        <v>0</v>
      </c>
      <c r="K125" s="25">
        <f t="shared" si="29"/>
        <v>0</v>
      </c>
      <c r="L125" s="25">
        <f t="shared" si="29"/>
        <v>0</v>
      </c>
      <c r="M125" s="25">
        <f t="shared" si="29"/>
        <v>0</v>
      </c>
      <c r="N125" s="25">
        <f t="shared" si="29"/>
        <v>0</v>
      </c>
      <c r="O125" s="25">
        <f t="shared" si="29"/>
        <v>0</v>
      </c>
      <c r="P125" s="25">
        <f t="shared" si="29"/>
        <v>0</v>
      </c>
      <c r="Q125" s="25">
        <f t="shared" si="29"/>
        <v>0</v>
      </c>
      <c r="R125" s="25">
        <f t="shared" si="29"/>
        <v>0</v>
      </c>
      <c r="S125" s="25">
        <f t="shared" si="29"/>
        <v>0</v>
      </c>
      <c r="T125" s="25">
        <f t="shared" si="29"/>
        <v>0</v>
      </c>
      <c r="U125" s="25">
        <f t="shared" si="29"/>
        <v>0</v>
      </c>
      <c r="V125" s="25">
        <f t="shared" si="29"/>
        <v>0</v>
      </c>
      <c r="W125" s="25">
        <f t="shared" si="29"/>
        <v>0</v>
      </c>
      <c r="X125" s="25">
        <f t="shared" si="29"/>
        <v>0</v>
      </c>
      <c r="Y125" s="25">
        <f t="shared" si="29"/>
        <v>0</v>
      </c>
      <c r="Z125" s="25">
        <f t="shared" si="29"/>
        <v>0</v>
      </c>
      <c r="AA125" s="25">
        <f t="shared" si="29"/>
        <v>0</v>
      </c>
      <c r="AB125" s="25">
        <f t="shared" si="29"/>
        <v>0</v>
      </c>
    </row>
    <row r="127" spans="1:28">
      <c r="A127" s="83" t="s">
        <v>360</v>
      </c>
      <c r="B127" s="83"/>
      <c r="C127" s="84">
        <f>D94-C125</f>
        <v>0</v>
      </c>
      <c r="D127" s="83"/>
      <c r="E127" s="83"/>
      <c r="F127" s="83"/>
      <c r="G127" s="83"/>
      <c r="H127" s="83"/>
      <c r="I127" s="84">
        <f>I94-I125</f>
        <v>0</v>
      </c>
      <c r="J127" s="84">
        <f>J94-J125</f>
        <v>0</v>
      </c>
      <c r="K127" s="84">
        <f t="shared" ref="K127:AB127" si="30">K94-K125</f>
        <v>0</v>
      </c>
      <c r="L127" s="84">
        <f t="shared" si="30"/>
        <v>0</v>
      </c>
      <c r="M127" s="84">
        <f t="shared" si="30"/>
        <v>0</v>
      </c>
      <c r="N127" s="84">
        <f t="shared" si="30"/>
        <v>0</v>
      </c>
      <c r="O127" s="84">
        <f t="shared" si="30"/>
        <v>0</v>
      </c>
      <c r="P127" s="84">
        <f t="shared" si="30"/>
        <v>0</v>
      </c>
      <c r="Q127" s="84">
        <f t="shared" si="30"/>
        <v>0</v>
      </c>
      <c r="R127" s="84">
        <f t="shared" si="30"/>
        <v>0</v>
      </c>
      <c r="S127" s="84">
        <f t="shared" si="30"/>
        <v>0</v>
      </c>
      <c r="T127" s="84">
        <f t="shared" si="30"/>
        <v>0</v>
      </c>
      <c r="U127" s="84">
        <f t="shared" si="30"/>
        <v>0</v>
      </c>
      <c r="V127" s="84">
        <f t="shared" si="30"/>
        <v>0</v>
      </c>
      <c r="W127" s="84">
        <f t="shared" si="30"/>
        <v>0</v>
      </c>
      <c r="X127" s="84">
        <f t="shared" si="30"/>
        <v>0</v>
      </c>
      <c r="Y127" s="84">
        <f t="shared" si="30"/>
        <v>0</v>
      </c>
      <c r="Z127" s="84">
        <f t="shared" si="30"/>
        <v>0</v>
      </c>
      <c r="AA127" s="84">
        <f t="shared" si="30"/>
        <v>0</v>
      </c>
      <c r="AB127" s="84">
        <f t="shared" si="30"/>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1">C132*$J$76</f>
        <v>0</v>
      </c>
      <c r="K132" s="30">
        <f t="shared" ref="K132:Z136" si="32">J132</f>
        <v>0</v>
      </c>
      <c r="L132" s="30">
        <f t="shared" si="32"/>
        <v>0</v>
      </c>
      <c r="M132" s="30">
        <f t="shared" si="32"/>
        <v>0</v>
      </c>
      <c r="N132" s="30">
        <f t="shared" si="32"/>
        <v>0</v>
      </c>
      <c r="O132" s="30">
        <f t="shared" si="32"/>
        <v>0</v>
      </c>
      <c r="P132" s="30">
        <f t="shared" si="32"/>
        <v>0</v>
      </c>
      <c r="Q132" s="30">
        <f t="shared" si="32"/>
        <v>0</v>
      </c>
      <c r="R132" s="30">
        <f t="shared" si="32"/>
        <v>0</v>
      </c>
      <c r="S132" s="30">
        <f t="shared" si="32"/>
        <v>0</v>
      </c>
      <c r="T132" s="30">
        <f t="shared" si="32"/>
        <v>0</v>
      </c>
      <c r="U132" s="30">
        <f t="shared" si="32"/>
        <v>0</v>
      </c>
      <c r="V132" s="30">
        <f t="shared" si="32"/>
        <v>0</v>
      </c>
      <c r="W132" s="30">
        <f t="shared" si="32"/>
        <v>0</v>
      </c>
      <c r="X132" s="30">
        <f t="shared" si="32"/>
        <v>0</v>
      </c>
      <c r="Y132" s="30">
        <f t="shared" si="32"/>
        <v>0</v>
      </c>
      <c r="Z132" s="30">
        <f t="shared" si="32"/>
        <v>0</v>
      </c>
      <c r="AA132" s="30">
        <f t="shared" ref="AA132:AB133" si="33">Z132</f>
        <v>0</v>
      </c>
      <c r="AB132" s="30">
        <f t="shared" si="33"/>
        <v>0</v>
      </c>
    </row>
    <row r="133" spans="1:29">
      <c r="B133" s="79" t="s">
        <v>364</v>
      </c>
      <c r="C133" s="129">
        <f>N6</f>
        <v>0</v>
      </c>
      <c r="I133" s="30">
        <f>C133*$I$76</f>
        <v>0</v>
      </c>
      <c r="J133" s="30">
        <f t="shared" si="31"/>
        <v>0</v>
      </c>
      <c r="K133" s="30">
        <f t="shared" si="32"/>
        <v>0</v>
      </c>
      <c r="L133" s="30">
        <f t="shared" si="32"/>
        <v>0</v>
      </c>
      <c r="M133" s="30">
        <f t="shared" si="32"/>
        <v>0</v>
      </c>
      <c r="N133" s="30">
        <f t="shared" si="32"/>
        <v>0</v>
      </c>
      <c r="O133" s="30">
        <f t="shared" si="32"/>
        <v>0</v>
      </c>
      <c r="P133" s="30">
        <f t="shared" si="32"/>
        <v>0</v>
      </c>
      <c r="Q133" s="30">
        <f t="shared" si="32"/>
        <v>0</v>
      </c>
      <c r="R133" s="30">
        <f t="shared" si="32"/>
        <v>0</v>
      </c>
      <c r="S133" s="30">
        <f t="shared" si="32"/>
        <v>0</v>
      </c>
      <c r="T133" s="30">
        <f t="shared" si="32"/>
        <v>0</v>
      </c>
      <c r="U133" s="30">
        <f t="shared" si="32"/>
        <v>0</v>
      </c>
      <c r="V133" s="30">
        <f t="shared" si="32"/>
        <v>0</v>
      </c>
      <c r="W133" s="30">
        <f t="shared" si="32"/>
        <v>0</v>
      </c>
      <c r="X133" s="30">
        <f t="shared" si="32"/>
        <v>0</v>
      </c>
      <c r="Y133" s="30">
        <f t="shared" si="32"/>
        <v>0</v>
      </c>
      <c r="Z133" s="30">
        <f t="shared" si="32"/>
        <v>0</v>
      </c>
      <c r="AA133" s="30">
        <f t="shared" si="33"/>
        <v>0</v>
      </c>
      <c r="AB133" s="30">
        <f t="shared" si="33"/>
        <v>0</v>
      </c>
      <c r="AC133" s="30"/>
    </row>
    <row r="134" spans="1:29">
      <c r="B134" s="79" t="s">
        <v>229</v>
      </c>
      <c r="C134" s="129">
        <f>IF(F13="Annual Debt Service (Principal &amp; Interest)",H6,IF(F13="Interest Only",F6*3%/I76,IF(F13="Fully deferred for 55 years",0)))</f>
        <v>0</v>
      </c>
      <c r="I134" s="30">
        <f>C134*$I$76</f>
        <v>0</v>
      </c>
      <c r="J134" s="30">
        <f t="shared" si="31"/>
        <v>0</v>
      </c>
      <c r="K134" s="30">
        <f>J134</f>
        <v>0</v>
      </c>
      <c r="L134" s="30">
        <f t="shared" si="32"/>
        <v>0</v>
      </c>
      <c r="M134" s="30">
        <f t="shared" si="32"/>
        <v>0</v>
      </c>
      <c r="N134" s="30">
        <f t="shared" si="32"/>
        <v>0</v>
      </c>
      <c r="O134" s="30">
        <f t="shared" si="32"/>
        <v>0</v>
      </c>
      <c r="P134" s="30">
        <f t="shared" ref="P134" si="34">I134*$J$76</f>
        <v>0</v>
      </c>
      <c r="Q134" s="30">
        <f t="shared" ref="Q134" si="35">K134*$I$76</f>
        <v>0</v>
      </c>
      <c r="R134" s="30">
        <f t="shared" ref="R134" si="36">K134*$J$76</f>
        <v>0</v>
      </c>
      <c r="S134" s="30">
        <f t="shared" ref="S134" si="37">M134*$I$76</f>
        <v>0</v>
      </c>
      <c r="T134" s="30">
        <f t="shared" ref="T134" si="38">M134*$J$76</f>
        <v>0</v>
      </c>
      <c r="U134" s="30">
        <f t="shared" ref="U134" si="39">O134*$I$76</f>
        <v>0</v>
      </c>
      <c r="V134" s="30">
        <f t="shared" ref="V134" si="40">O134*$J$76</f>
        <v>0</v>
      </c>
      <c r="W134" s="30">
        <f t="shared" ref="W134" si="41">Q134*$I$76</f>
        <v>0</v>
      </c>
      <c r="X134" s="30">
        <f t="shared" ref="X134" si="42">Q134*$J$76</f>
        <v>0</v>
      </c>
      <c r="Y134" s="30">
        <f t="shared" ref="Y134" si="43">S134*$I$76</f>
        <v>0</v>
      </c>
      <c r="Z134" s="30">
        <f t="shared" ref="Z134" si="44">S134*$J$76</f>
        <v>0</v>
      </c>
      <c r="AA134" s="30">
        <f t="shared" ref="AA134" si="45">U134*$I$76</f>
        <v>0</v>
      </c>
      <c r="AB134" s="30">
        <f t="shared" ref="AB134" si="46">U134*$J$76</f>
        <v>0</v>
      </c>
    </row>
    <row r="135" spans="1:29">
      <c r="B135" s="79" t="s">
        <v>365</v>
      </c>
      <c r="C135" s="130">
        <v>0</v>
      </c>
      <c r="I135" s="30">
        <f>C135*I76</f>
        <v>0</v>
      </c>
      <c r="J135" s="30">
        <f t="shared" si="31"/>
        <v>0</v>
      </c>
      <c r="K135" s="30">
        <f>J135</f>
        <v>0</v>
      </c>
      <c r="L135" s="30">
        <f t="shared" si="32"/>
        <v>0</v>
      </c>
      <c r="M135" s="30">
        <f t="shared" si="32"/>
        <v>0</v>
      </c>
      <c r="N135" s="30">
        <f t="shared" si="32"/>
        <v>0</v>
      </c>
      <c r="O135" s="30">
        <f t="shared" si="32"/>
        <v>0</v>
      </c>
      <c r="P135" s="30">
        <f t="shared" si="32"/>
        <v>0</v>
      </c>
      <c r="Q135" s="30">
        <f t="shared" si="32"/>
        <v>0</v>
      </c>
      <c r="R135" s="30">
        <f t="shared" si="32"/>
        <v>0</v>
      </c>
      <c r="S135" s="30">
        <f t="shared" si="32"/>
        <v>0</v>
      </c>
      <c r="T135" s="30">
        <f t="shared" si="32"/>
        <v>0</v>
      </c>
      <c r="U135" s="30">
        <f t="shared" si="32"/>
        <v>0</v>
      </c>
      <c r="V135" s="30">
        <f t="shared" si="32"/>
        <v>0</v>
      </c>
      <c r="W135" s="30">
        <f t="shared" si="32"/>
        <v>0</v>
      </c>
      <c r="X135" s="30">
        <f t="shared" si="32"/>
        <v>0</v>
      </c>
      <c r="Y135" s="30">
        <f t="shared" si="32"/>
        <v>0</v>
      </c>
      <c r="Z135" s="30">
        <f t="shared" si="32"/>
        <v>0</v>
      </c>
      <c r="AA135" s="30">
        <f t="shared" ref="AA135:AB136" si="47">Z135</f>
        <v>0</v>
      </c>
      <c r="AB135" s="30">
        <f t="shared" si="47"/>
        <v>0</v>
      </c>
    </row>
    <row r="136" spans="1:29">
      <c r="B136" s="79" t="s">
        <v>366</v>
      </c>
      <c r="C136" s="130">
        <f>D94*C73</f>
        <v>0</v>
      </c>
      <c r="I136" s="37">
        <f>C136*$I$76</f>
        <v>0</v>
      </c>
      <c r="J136" s="37">
        <f t="shared" si="31"/>
        <v>0</v>
      </c>
      <c r="K136" s="37">
        <f>J136</f>
        <v>0</v>
      </c>
      <c r="L136" s="37">
        <f t="shared" si="32"/>
        <v>0</v>
      </c>
      <c r="M136" s="37">
        <f t="shared" si="32"/>
        <v>0</v>
      </c>
      <c r="N136" s="37">
        <f t="shared" si="32"/>
        <v>0</v>
      </c>
      <c r="O136" s="37">
        <f t="shared" si="32"/>
        <v>0</v>
      </c>
      <c r="P136" s="37">
        <f t="shared" si="32"/>
        <v>0</v>
      </c>
      <c r="Q136" s="37">
        <f t="shared" si="32"/>
        <v>0</v>
      </c>
      <c r="R136" s="37">
        <f t="shared" si="32"/>
        <v>0</v>
      </c>
      <c r="S136" s="37">
        <f t="shared" si="32"/>
        <v>0</v>
      </c>
      <c r="T136" s="37">
        <f t="shared" si="32"/>
        <v>0</v>
      </c>
      <c r="U136" s="37">
        <f t="shared" si="32"/>
        <v>0</v>
      </c>
      <c r="V136" s="37">
        <f t="shared" si="32"/>
        <v>0</v>
      </c>
      <c r="W136" s="37">
        <f t="shared" si="32"/>
        <v>0</v>
      </c>
      <c r="X136" s="37">
        <f t="shared" si="32"/>
        <v>0</v>
      </c>
      <c r="Y136" s="37">
        <f t="shared" si="32"/>
        <v>0</v>
      </c>
      <c r="Z136" s="37">
        <f t="shared" si="32"/>
        <v>0</v>
      </c>
      <c r="AA136" s="37">
        <f t="shared" si="47"/>
        <v>0</v>
      </c>
      <c r="AB136" s="37">
        <f t="shared" si="47"/>
        <v>0</v>
      </c>
    </row>
    <row r="137" spans="1:29" ht="17.100000000000001" thickBot="1">
      <c r="B137" s="80" t="s">
        <v>367</v>
      </c>
      <c r="C137" s="81">
        <f>C127-SUM(C132:C136)</f>
        <v>0</v>
      </c>
      <c r="I137" s="30">
        <f>I127-SUM(I132:I136)</f>
        <v>0</v>
      </c>
      <c r="J137" s="30">
        <f t="shared" ref="J137:U137" si="48">J127-SUM(J132:J136)</f>
        <v>0</v>
      </c>
      <c r="K137" s="30">
        <f t="shared" si="48"/>
        <v>0</v>
      </c>
      <c r="L137" s="30">
        <f t="shared" si="48"/>
        <v>0</v>
      </c>
      <c r="M137" s="30">
        <f t="shared" si="48"/>
        <v>0</v>
      </c>
      <c r="N137" s="30">
        <f t="shared" si="48"/>
        <v>0</v>
      </c>
      <c r="O137" s="30">
        <f t="shared" si="48"/>
        <v>0</v>
      </c>
      <c r="P137" s="30">
        <f t="shared" si="48"/>
        <v>0</v>
      </c>
      <c r="Q137" s="30">
        <f t="shared" si="48"/>
        <v>0</v>
      </c>
      <c r="R137" s="30">
        <f t="shared" si="48"/>
        <v>0</v>
      </c>
      <c r="S137" s="30">
        <f t="shared" si="48"/>
        <v>0</v>
      </c>
      <c r="T137" s="30">
        <f t="shared" si="48"/>
        <v>0</v>
      </c>
      <c r="U137" s="30">
        <f t="shared" si="48"/>
        <v>0</v>
      </c>
      <c r="V137" s="30">
        <f>V127-SUM(V132:V136)</f>
        <v>0</v>
      </c>
      <c r="W137" s="30">
        <f t="shared" ref="W137:AB137" si="49">W127-SUM(W132:W136)</f>
        <v>0</v>
      </c>
      <c r="X137" s="30">
        <f t="shared" si="49"/>
        <v>0</v>
      </c>
      <c r="Y137" s="30">
        <f t="shared" si="49"/>
        <v>0</v>
      </c>
      <c r="Z137" s="30">
        <f t="shared" si="49"/>
        <v>0</v>
      </c>
      <c r="AA137" s="30">
        <f t="shared" si="49"/>
        <v>0</v>
      </c>
      <c r="AB137" s="30">
        <f t="shared" si="49"/>
        <v>0</v>
      </c>
    </row>
    <row r="139" spans="1:29" ht="33.950000000000003">
      <c r="B139" s="207" t="s">
        <v>368</v>
      </c>
      <c r="C139" s="206">
        <f>IF(C127-(C132+C133+C134+C135+C136)&gt;0,0,-(C83*F14)/12/20)</f>
        <v>0</v>
      </c>
      <c r="D139" t="s">
        <v>369</v>
      </c>
      <c r="I139" s="30">
        <f>IF(OR(I137&gt;0,$C$83&lt;=0),0,MIN(-I137,($C$83*($F$14/20))))</f>
        <v>0</v>
      </c>
      <c r="J139" s="30">
        <f t="shared" ref="J139:AB139" si="50">IF(OR(J137&gt;0,$C$83&lt;=0),0,MIN(-J137,($C$83*($F$14/20))))</f>
        <v>0</v>
      </c>
      <c r="K139" s="30">
        <f t="shared" si="50"/>
        <v>0</v>
      </c>
      <c r="L139" s="30">
        <f t="shared" si="50"/>
        <v>0</v>
      </c>
      <c r="M139" s="30">
        <f t="shared" si="50"/>
        <v>0</v>
      </c>
      <c r="N139" s="30">
        <f t="shared" si="50"/>
        <v>0</v>
      </c>
      <c r="O139" s="30">
        <f t="shared" si="50"/>
        <v>0</v>
      </c>
      <c r="P139" s="30">
        <f t="shared" si="50"/>
        <v>0</v>
      </c>
      <c r="Q139" s="30">
        <f t="shared" si="50"/>
        <v>0</v>
      </c>
      <c r="R139" s="30">
        <f t="shared" si="50"/>
        <v>0</v>
      </c>
      <c r="S139" s="30">
        <f t="shared" si="50"/>
        <v>0</v>
      </c>
      <c r="T139" s="30">
        <f t="shared" si="50"/>
        <v>0</v>
      </c>
      <c r="U139" s="30">
        <f t="shared" si="50"/>
        <v>0</v>
      </c>
      <c r="V139" s="30">
        <f t="shared" si="50"/>
        <v>0</v>
      </c>
      <c r="W139" s="30">
        <f t="shared" si="50"/>
        <v>0</v>
      </c>
      <c r="X139" s="30">
        <f t="shared" si="50"/>
        <v>0</v>
      </c>
      <c r="Y139" s="30">
        <f t="shared" si="50"/>
        <v>0</v>
      </c>
      <c r="Z139" s="30">
        <f t="shared" si="50"/>
        <v>0</v>
      </c>
      <c r="AA139" s="30">
        <f t="shared" si="50"/>
        <v>0</v>
      </c>
      <c r="AB139" s="30">
        <f t="shared" si="50"/>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1">K137</f>
        <v>0</v>
      </c>
      <c r="L142" s="49">
        <f t="shared" si="51"/>
        <v>0</v>
      </c>
      <c r="M142" s="49">
        <f t="shared" si="51"/>
        <v>0</v>
      </c>
      <c r="N142" s="49">
        <f t="shared" si="51"/>
        <v>0</v>
      </c>
      <c r="O142" s="49">
        <f t="shared" si="51"/>
        <v>0</v>
      </c>
      <c r="P142" s="49">
        <f t="shared" si="51"/>
        <v>0</v>
      </c>
      <c r="Q142" s="49">
        <f t="shared" si="51"/>
        <v>0</v>
      </c>
      <c r="R142" s="49">
        <f t="shared" si="51"/>
        <v>0</v>
      </c>
      <c r="S142" s="49">
        <f t="shared" si="51"/>
        <v>0</v>
      </c>
      <c r="T142" s="49">
        <f t="shared" si="51"/>
        <v>0</v>
      </c>
      <c r="U142" s="49">
        <f t="shared" si="51"/>
        <v>0</v>
      </c>
      <c r="V142" s="49">
        <f t="shared" si="51"/>
        <v>0</v>
      </c>
      <c r="W142" s="49">
        <f>W137</f>
        <v>0</v>
      </c>
      <c r="X142" s="49">
        <f t="shared" si="51"/>
        <v>0</v>
      </c>
      <c r="Y142" s="49">
        <f t="shared" si="51"/>
        <v>0</v>
      </c>
      <c r="Z142" s="49">
        <f t="shared" si="51"/>
        <v>0</v>
      </c>
      <c r="AA142" s="49">
        <f t="shared" si="51"/>
        <v>0</v>
      </c>
      <c r="AB142" s="49">
        <f t="shared" si="51"/>
        <v>0</v>
      </c>
    </row>
    <row r="143" spans="1:29" ht="17.100000000000001" thickTop="1"/>
    <row r="144" spans="1:29">
      <c r="B144" s="1" t="s">
        <v>370</v>
      </c>
      <c r="C144" s="99" t="e">
        <f>C127/C133</f>
        <v>#DIV/0!</v>
      </c>
      <c r="D144" s="99"/>
      <c r="E144" s="99"/>
      <c r="F144" s="99"/>
      <c r="G144" s="99"/>
      <c r="H144" s="99"/>
      <c r="I144" s="99" t="e">
        <f>I127/I133</f>
        <v>#DIV/0!</v>
      </c>
      <c r="J144" s="99" t="e">
        <f t="shared" ref="J144:AB144" si="52">J127/J133</f>
        <v>#DIV/0!</v>
      </c>
      <c r="K144" s="99" t="e">
        <f t="shared" si="52"/>
        <v>#DIV/0!</v>
      </c>
      <c r="L144" s="99" t="e">
        <f t="shared" si="52"/>
        <v>#DIV/0!</v>
      </c>
      <c r="M144" s="99" t="e">
        <f t="shared" si="52"/>
        <v>#DIV/0!</v>
      </c>
      <c r="N144" s="99" t="e">
        <f t="shared" si="52"/>
        <v>#DIV/0!</v>
      </c>
      <c r="O144" s="99" t="e">
        <f t="shared" si="52"/>
        <v>#DIV/0!</v>
      </c>
      <c r="P144" s="99" t="e">
        <f t="shared" si="52"/>
        <v>#DIV/0!</v>
      </c>
      <c r="Q144" s="99" t="e">
        <f t="shared" si="52"/>
        <v>#DIV/0!</v>
      </c>
      <c r="R144" s="99" t="e">
        <f t="shared" si="52"/>
        <v>#DIV/0!</v>
      </c>
      <c r="S144" s="99" t="e">
        <f t="shared" si="52"/>
        <v>#DIV/0!</v>
      </c>
      <c r="T144" s="99" t="e">
        <f t="shared" si="52"/>
        <v>#DIV/0!</v>
      </c>
      <c r="U144" s="99" t="e">
        <f t="shared" si="52"/>
        <v>#DIV/0!</v>
      </c>
      <c r="V144" s="99" t="e">
        <f t="shared" si="52"/>
        <v>#DIV/0!</v>
      </c>
      <c r="W144" s="99" t="e">
        <f t="shared" si="52"/>
        <v>#DIV/0!</v>
      </c>
      <c r="X144" s="99" t="e">
        <f t="shared" si="52"/>
        <v>#DIV/0!</v>
      </c>
      <c r="Y144" s="99" t="e">
        <f t="shared" si="52"/>
        <v>#DIV/0!</v>
      </c>
      <c r="Z144" s="99" t="e">
        <f t="shared" si="52"/>
        <v>#DIV/0!</v>
      </c>
      <c r="AA144" s="99" t="e">
        <f t="shared" si="52"/>
        <v>#DIV/0!</v>
      </c>
      <c r="AB144" s="99" t="e">
        <f t="shared" si="52"/>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51" priority="3" stopIfTrue="1">
      <formula>$C$82&lt;=16</formula>
    </cfRule>
    <cfRule type="expression" dxfId="50" priority="4">
      <formula>$C$82&gt;16</formula>
    </cfRule>
  </conditionalFormatting>
  <conditionalFormatting sqref="C144 I144:AB144">
    <cfRule type="cellIs" dxfId="49" priority="1" operator="greaterThan">
      <formula>1.15</formula>
    </cfRule>
    <cfRule type="cellIs" dxfId="48"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F72D8900-CD82-AC40-B851-397BC7A21187}"/>
    <dataValidation type="whole" operator="lessThanOrEqual" allowBlank="1" showErrorMessage="1" errorTitle="Please correct Total AMI units" error="The total AMI units can not be greater than the total number of units." sqref="C83" xr:uid="{2044F5DF-8D42-504F-8C8A-F58C5A819B4D}">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AC001322-CF9B-4C45-9F94-DB0E76377FFC}">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0840FCB1-5440-2542-A0F2-1598C5728D30}">
      <formula1>C82&gt;16</formula1>
    </dataValidation>
    <dataValidation type="list" allowBlank="1" showInputMessage="1" showErrorMessage="1" sqref="F13" xr:uid="{62A9C76D-4AB9-F440-BC3B-AD537CE449C6}">
      <formula1>"Annual Debt Service (Principal &amp; Interest),Interest Only,Fully deferred for 55 years"</formula1>
    </dataValidation>
    <dataValidation type="list" allowBlank="1" showInputMessage="1" showErrorMessage="1" sqref="F11" xr:uid="{855ECEEE-915D-1D49-9288-4425DDB67682}">
      <formula1>"Yes,No"</formula1>
    </dataValidation>
    <dataValidation type="list" allowBlank="1" showInputMessage="1" showErrorMessage="1" sqref="L10:L13 F12" xr:uid="{208513E3-299F-A441-A4B6-4F4F007AD7CC}">
      <formula1>"Yes, No"</formula1>
    </dataValidation>
    <dataValidation type="list" allowBlank="1" showInputMessage="1" showErrorMessage="1" sqref="C8" xr:uid="{9CA9D5A6-1BAD-2747-ADB5-19624308602E}">
      <formula1>"Northern California, Southern California, Rural"</formula1>
    </dataValidation>
  </dataValidation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390F-1F4D-E441-8243-991CC0BA5B99}">
  <dimension ref="A1:AC154"/>
  <sheetViews>
    <sheetView topLeftCell="D114"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384</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v>0</v>
      </c>
      <c r="G21" s="20">
        <f t="shared" ref="G21:G24" si="0">E21+F21</f>
        <v>0</v>
      </c>
    </row>
    <row r="22" spans="2:8">
      <c r="B22" s="6"/>
      <c r="C22" t="s">
        <v>230</v>
      </c>
      <c r="E22" s="186">
        <f>C65</f>
        <v>0</v>
      </c>
      <c r="F22" s="158">
        <v>0</v>
      </c>
      <c r="G22" s="20">
        <f t="shared" si="0"/>
        <v>0</v>
      </c>
    </row>
    <row r="23" spans="2:8">
      <c r="B23" s="6"/>
      <c r="C23" t="s">
        <v>259</v>
      </c>
      <c r="E23" s="158">
        <v>0</v>
      </c>
      <c r="F23" s="158">
        <v>0</v>
      </c>
      <c r="G23" s="20">
        <f t="shared" si="0"/>
        <v>0</v>
      </c>
    </row>
    <row r="24" spans="2:8">
      <c r="B24" s="6"/>
      <c r="C24" t="s">
        <v>259</v>
      </c>
      <c r="E24" s="158">
        <v>0</v>
      </c>
      <c r="F24" s="158">
        <v>0</v>
      </c>
      <c r="G24" s="20">
        <f t="shared" si="0"/>
        <v>0</v>
      </c>
    </row>
    <row r="25" spans="2:8">
      <c r="B25" s="6"/>
      <c r="C25" s="10"/>
      <c r="D25" s="10"/>
      <c r="E25" s="187">
        <v>0</v>
      </c>
      <c r="F25" s="187">
        <v>0</v>
      </c>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v>0</v>
      </c>
      <c r="G31" s="20">
        <f t="shared" ref="G31:G53" si="1">E31+F31</f>
        <v>0</v>
      </c>
    </row>
    <row r="32" spans="2:8">
      <c r="B32" s="6"/>
      <c r="C32" t="s">
        <v>263</v>
      </c>
      <c r="E32" s="160">
        <v>0</v>
      </c>
      <c r="F32" s="160">
        <v>0</v>
      </c>
      <c r="G32" s="20">
        <f t="shared" si="1"/>
        <v>0</v>
      </c>
    </row>
    <row r="33" spans="2:10">
      <c r="B33" s="6"/>
      <c r="D33" t="s">
        <v>264</v>
      </c>
      <c r="E33" s="160">
        <v>0</v>
      </c>
      <c r="F33" s="160">
        <v>0</v>
      </c>
      <c r="G33" s="20">
        <f t="shared" si="1"/>
        <v>0</v>
      </c>
    </row>
    <row r="34" spans="2:10">
      <c r="B34" s="6"/>
      <c r="D34" t="s">
        <v>265</v>
      </c>
      <c r="E34" s="205">
        <f>E33*(15/100)</f>
        <v>0</v>
      </c>
      <c r="F34" s="205">
        <f>F33*(15/100)</f>
        <v>0</v>
      </c>
      <c r="G34" s="20">
        <f t="shared" si="1"/>
        <v>0</v>
      </c>
    </row>
    <row r="35" spans="2:10">
      <c r="B35" s="6"/>
      <c r="C35" t="s">
        <v>266</v>
      </c>
      <c r="E35" s="160">
        <v>0</v>
      </c>
      <c r="F35" s="160">
        <v>0</v>
      </c>
      <c r="G35" s="20">
        <f t="shared" si="1"/>
        <v>0</v>
      </c>
    </row>
    <row r="36" spans="2:10">
      <c r="B36" s="6"/>
      <c r="D36" t="s">
        <v>267</v>
      </c>
      <c r="E36" s="160">
        <v>0</v>
      </c>
      <c r="F36" s="160">
        <v>0</v>
      </c>
      <c r="G36" s="20">
        <f t="shared" si="1"/>
        <v>0</v>
      </c>
    </row>
    <row r="37" spans="2:10" ht="17.100000000000001" customHeight="1">
      <c r="B37" s="6"/>
      <c r="D37" t="s">
        <v>268</v>
      </c>
      <c r="E37" s="19"/>
      <c r="F37" s="160">
        <v>0</v>
      </c>
      <c r="G37" s="20">
        <f>E36+F37</f>
        <v>0</v>
      </c>
    </row>
    <row r="38" spans="2:10" ht="17.100000000000001" customHeight="1">
      <c r="B38" s="6"/>
      <c r="D38" t="s">
        <v>269</v>
      </c>
      <c r="E38" s="160">
        <v>0</v>
      </c>
      <c r="F38" s="160">
        <v>0</v>
      </c>
      <c r="G38" s="20">
        <f t="shared" ref="G38:G40" si="2">E37+F38</f>
        <v>0</v>
      </c>
    </row>
    <row r="39" spans="2:10" ht="17.100000000000001" customHeight="1">
      <c r="B39" s="6"/>
      <c r="D39" t="s">
        <v>270</v>
      </c>
      <c r="E39" s="160">
        <v>0</v>
      </c>
      <c r="F39" s="160">
        <v>0</v>
      </c>
      <c r="G39" s="20">
        <f t="shared" si="2"/>
        <v>0</v>
      </c>
    </row>
    <row r="40" spans="2:10" ht="17.100000000000001" customHeight="1">
      <c r="B40" s="6"/>
      <c r="D40" t="s">
        <v>271</v>
      </c>
      <c r="E40" s="160">
        <v>0</v>
      </c>
      <c r="F40" s="160">
        <v>0</v>
      </c>
      <c r="G40" s="20">
        <f t="shared" si="2"/>
        <v>0</v>
      </c>
    </row>
    <row r="41" spans="2:10" ht="17.100000000000001" customHeight="1">
      <c r="B41" s="6"/>
      <c r="E41" s="160">
        <v>0</v>
      </c>
      <c r="F41" s="160">
        <v>0</v>
      </c>
      <c r="G41" s="20"/>
    </row>
    <row r="42" spans="2:10">
      <c r="B42" s="6"/>
      <c r="D42" t="s">
        <v>272</v>
      </c>
      <c r="E42" s="104">
        <f>C65*1%</f>
        <v>0</v>
      </c>
      <c r="F42" s="189"/>
      <c r="G42" s="20">
        <f t="shared" si="1"/>
        <v>0</v>
      </c>
    </row>
    <row r="43" spans="2:10">
      <c r="B43" s="6"/>
      <c r="D43" t="s">
        <v>273</v>
      </c>
      <c r="E43" s="160">
        <v>0</v>
      </c>
      <c r="F43" s="160">
        <v>0</v>
      </c>
      <c r="G43" s="20">
        <f t="shared" si="1"/>
        <v>0</v>
      </c>
    </row>
    <row r="44" spans="2:10">
      <c r="B44" s="6"/>
      <c r="D44" t="s">
        <v>274</v>
      </c>
      <c r="E44" s="160">
        <v>0</v>
      </c>
      <c r="F44" s="160">
        <v>0</v>
      </c>
      <c r="G44" s="20">
        <f t="shared" si="1"/>
        <v>0</v>
      </c>
    </row>
    <row r="45" spans="2:10">
      <c r="B45" s="6"/>
      <c r="D45" t="s">
        <v>275</v>
      </c>
      <c r="E45" s="160">
        <v>0</v>
      </c>
      <c r="F45" s="160">
        <v>0</v>
      </c>
      <c r="G45" s="20">
        <f t="shared" si="1"/>
        <v>0</v>
      </c>
    </row>
    <row r="46" spans="2:10">
      <c r="B46" s="6"/>
      <c r="D46" t="s">
        <v>276</v>
      </c>
      <c r="E46" s="160">
        <v>0</v>
      </c>
      <c r="F46" s="160">
        <v>0</v>
      </c>
      <c r="G46" s="20">
        <f t="shared" si="1"/>
        <v>0</v>
      </c>
      <c r="J46" s="18"/>
    </row>
    <row r="47" spans="2:10">
      <c r="B47" s="6"/>
      <c r="D47" t="s">
        <v>277</v>
      </c>
      <c r="E47" s="160">
        <v>0</v>
      </c>
      <c r="F47" s="160">
        <v>0</v>
      </c>
      <c r="G47" s="20">
        <f t="shared" si="1"/>
        <v>0</v>
      </c>
      <c r="J47" s="153"/>
    </row>
    <row r="48" spans="2:10">
      <c r="B48" s="6"/>
      <c r="D48" t="s">
        <v>278</v>
      </c>
      <c r="E48" s="160">
        <v>0</v>
      </c>
      <c r="F48" s="160">
        <v>0</v>
      </c>
      <c r="G48" s="20">
        <f t="shared" si="1"/>
        <v>0</v>
      </c>
    </row>
    <row r="49" spans="1:10">
      <c r="B49" s="6"/>
      <c r="D49" t="s">
        <v>279</v>
      </c>
      <c r="E49" s="160">
        <v>0</v>
      </c>
      <c r="F49" s="160">
        <v>0</v>
      </c>
      <c r="G49" s="20">
        <f t="shared" si="1"/>
        <v>0</v>
      </c>
      <c r="J49" s="18"/>
    </row>
    <row r="50" spans="1:10">
      <c r="B50" s="6"/>
      <c r="D50" t="s">
        <v>280</v>
      </c>
      <c r="E50" s="104">
        <f>SUM(E36:E49)*10%</f>
        <v>0</v>
      </c>
      <c r="F50" s="104">
        <f>SUM(F36:F49)*10%</f>
        <v>0</v>
      </c>
      <c r="G50" s="20">
        <f t="shared" si="1"/>
        <v>0</v>
      </c>
    </row>
    <row r="51" spans="1:10">
      <c r="B51" s="6"/>
      <c r="C51" t="s">
        <v>281</v>
      </c>
      <c r="E51" s="160">
        <v>0</v>
      </c>
      <c r="F51" s="160">
        <v>0</v>
      </c>
      <c r="G51" s="20">
        <f t="shared" si="1"/>
        <v>0</v>
      </c>
    </row>
    <row r="52" spans="1:10">
      <c r="B52" s="6"/>
      <c r="C52" t="s">
        <v>282</v>
      </c>
      <c r="D52" t="s">
        <v>283</v>
      </c>
      <c r="E52" s="160">
        <v>0</v>
      </c>
      <c r="F52" s="160">
        <v>0</v>
      </c>
      <c r="G52" s="20">
        <f t="shared" si="1"/>
        <v>0</v>
      </c>
    </row>
    <row r="53" spans="1:10">
      <c r="B53" s="6"/>
      <c r="C53" s="10"/>
      <c r="D53" s="10" t="s">
        <v>284</v>
      </c>
      <c r="E53" s="190">
        <v>0</v>
      </c>
      <c r="F53" s="190">
        <v>0</v>
      </c>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0</v>
      </c>
    </row>
    <row r="62" spans="1:10">
      <c r="B62" t="s">
        <v>290</v>
      </c>
      <c r="C62" s="51">
        <v>2.5000000000000001E-2</v>
      </c>
    </row>
    <row r="63" spans="1:10">
      <c r="B63" t="s">
        <v>291</v>
      </c>
      <c r="C63" s="52">
        <v>0.03</v>
      </c>
    </row>
    <row r="64" spans="1:10">
      <c r="B64" t="s">
        <v>292</v>
      </c>
      <c r="C64" s="50">
        <v>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92">
        <v>0</v>
      </c>
      <c r="D83" s="41"/>
    </row>
    <row r="84" spans="1:28">
      <c r="B84" t="s">
        <v>319</v>
      </c>
      <c r="C84" s="203"/>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SUM(L119:L123)</f>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L103+L111+L117+L124</f>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 t="shared" ref="J127:AB127" si="36">J94-J125</f>
        <v>0</v>
      </c>
      <c r="K127" s="84">
        <f>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0">
        <f>C136*$I$76</f>
        <v>0</v>
      </c>
      <c r="J136" s="30">
        <f t="shared" si="37"/>
        <v>0</v>
      </c>
      <c r="K136" s="30">
        <f>J136</f>
        <v>0</v>
      </c>
      <c r="L136" s="30">
        <f t="shared" si="38"/>
        <v>0</v>
      </c>
      <c r="M136" s="30">
        <f t="shared" si="38"/>
        <v>0</v>
      </c>
      <c r="N136" s="30">
        <f t="shared" si="38"/>
        <v>0</v>
      </c>
      <c r="O136" s="30">
        <f t="shared" si="38"/>
        <v>0</v>
      </c>
      <c r="P136" s="30">
        <f t="shared" si="38"/>
        <v>0</v>
      </c>
      <c r="Q136" s="30">
        <f t="shared" si="38"/>
        <v>0</v>
      </c>
      <c r="R136" s="30">
        <f t="shared" si="38"/>
        <v>0</v>
      </c>
      <c r="S136" s="30">
        <f t="shared" si="38"/>
        <v>0</v>
      </c>
      <c r="T136" s="30">
        <f t="shared" si="38"/>
        <v>0</v>
      </c>
      <c r="U136" s="30">
        <f t="shared" si="38"/>
        <v>0</v>
      </c>
      <c r="V136" s="30">
        <f t="shared" si="38"/>
        <v>0</v>
      </c>
      <c r="W136" s="30">
        <f t="shared" si="38"/>
        <v>0</v>
      </c>
      <c r="X136" s="30">
        <f t="shared" si="38"/>
        <v>0</v>
      </c>
      <c r="Y136" s="30">
        <f t="shared" si="38"/>
        <v>0</v>
      </c>
      <c r="Z136" s="30">
        <f t="shared" si="38"/>
        <v>0</v>
      </c>
      <c r="AA136" s="30">
        <f t="shared" si="53"/>
        <v>0</v>
      </c>
      <c r="AB136" s="30">
        <f t="shared" si="53"/>
        <v>0</v>
      </c>
    </row>
    <row r="137" spans="1:29" ht="17.100000000000001" thickBot="1">
      <c r="B137" s="80" t="s">
        <v>367</v>
      </c>
      <c r="C137" s="81">
        <f>C127-SUM(C132:C136)</f>
        <v>0</v>
      </c>
      <c r="I137" s="211">
        <f>I127-SUM(I132:I136)</f>
        <v>0</v>
      </c>
      <c r="J137" s="211">
        <f t="shared" ref="J137:S137" si="54">J127-SUM(J132:J136)</f>
        <v>0</v>
      </c>
      <c r="K137" s="211">
        <f t="shared" si="54"/>
        <v>0</v>
      </c>
      <c r="L137" s="211">
        <f t="shared" si="54"/>
        <v>0</v>
      </c>
      <c r="M137" s="211">
        <f t="shared" si="54"/>
        <v>0</v>
      </c>
      <c r="N137" s="211">
        <f t="shared" si="54"/>
        <v>0</v>
      </c>
      <c r="O137" s="211">
        <f t="shared" si="54"/>
        <v>0</v>
      </c>
      <c r="P137" s="211">
        <f t="shared" si="54"/>
        <v>0</v>
      </c>
      <c r="Q137" s="211">
        <f t="shared" si="54"/>
        <v>0</v>
      </c>
      <c r="R137" s="211">
        <f t="shared" si="54"/>
        <v>0</v>
      </c>
      <c r="S137" s="211">
        <f t="shared" si="54"/>
        <v>0</v>
      </c>
      <c r="T137" s="211">
        <f>T127-SUM(T132:T136)</f>
        <v>0</v>
      </c>
      <c r="U137" s="211">
        <f t="shared" ref="U137:AB137" si="55">U127-SUM(U132:U136)</f>
        <v>0</v>
      </c>
      <c r="V137" s="211">
        <f t="shared" si="55"/>
        <v>0</v>
      </c>
      <c r="W137" s="211">
        <f t="shared" si="55"/>
        <v>0</v>
      </c>
      <c r="X137" s="211">
        <f t="shared" si="55"/>
        <v>0</v>
      </c>
      <c r="Y137" s="211">
        <f t="shared" si="55"/>
        <v>0</v>
      </c>
      <c r="Z137" s="211">
        <f t="shared" si="55"/>
        <v>0</v>
      </c>
      <c r="AA137" s="211">
        <f t="shared" si="55"/>
        <v>0</v>
      </c>
      <c r="AB137" s="211">
        <f t="shared" si="55"/>
        <v>0</v>
      </c>
    </row>
    <row r="138" spans="1:29">
      <c r="B138" s="208"/>
      <c r="C138" s="209"/>
      <c r="I138" s="30"/>
      <c r="J138" s="30"/>
      <c r="K138" s="30"/>
      <c r="L138" s="30"/>
      <c r="M138" s="30"/>
      <c r="N138" s="30"/>
      <c r="O138" s="30"/>
      <c r="P138" s="30"/>
      <c r="Q138" s="30"/>
      <c r="R138" s="30"/>
      <c r="S138" s="30"/>
      <c r="T138" s="30"/>
      <c r="U138" s="30"/>
      <c r="V138" s="30"/>
      <c r="W138" s="30"/>
      <c r="X138" s="30"/>
      <c r="Y138" s="30"/>
      <c r="Z138" s="30"/>
      <c r="AA138" s="30"/>
      <c r="AB138" s="30"/>
    </row>
    <row r="139" spans="1:29" ht="33.950000000000003">
      <c r="B139" s="207" t="s">
        <v>368</v>
      </c>
      <c r="C139" s="210"/>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0" spans="1:29">
      <c r="B140" s="208"/>
      <c r="C140" s="209"/>
      <c r="I140" s="30"/>
      <c r="J140" s="30"/>
      <c r="K140" s="30"/>
      <c r="L140" s="30"/>
      <c r="M140" s="30"/>
      <c r="N140" s="30"/>
      <c r="O140" s="30"/>
      <c r="P140" s="30"/>
      <c r="Q140" s="30"/>
      <c r="R140" s="30"/>
      <c r="S140" s="30"/>
      <c r="T140" s="30"/>
      <c r="U140" s="30"/>
      <c r="V140" s="30"/>
      <c r="W140" s="30"/>
      <c r="X140" s="30"/>
      <c r="Y140" s="30"/>
      <c r="Z140" s="30"/>
      <c r="AA140" s="30"/>
      <c r="AB140" s="30"/>
    </row>
    <row r="142" spans="1:29" ht="17.100000000000001" thickBot="1">
      <c r="A142" s="48" t="s">
        <v>360</v>
      </c>
      <c r="B142" s="48"/>
      <c r="C142" s="48"/>
      <c r="D142" s="48"/>
      <c r="E142" s="48"/>
      <c r="F142" s="48"/>
      <c r="G142" s="48"/>
      <c r="H142" s="48"/>
      <c r="I142" s="49">
        <f>I137</f>
        <v>0</v>
      </c>
      <c r="J142" s="49">
        <f>J137</f>
        <v>0</v>
      </c>
      <c r="K142" s="49">
        <f>K137</f>
        <v>0</v>
      </c>
      <c r="L142" s="49">
        <f t="shared" ref="L142:AB142" si="57">L137</f>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 t="shared" ref="I144:AB144" si="58">I127/I134</f>
        <v>#DIV/0!</v>
      </c>
      <c r="J144" s="99" t="e">
        <f t="shared" si="58"/>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f t="shared" ref="F153:L153" si="59">F152*2</f>
        <v>0</v>
      </c>
      <c r="G153" s="193">
        <f t="shared" si="59"/>
        <v>0</v>
      </c>
      <c r="H153" s="193">
        <f t="shared" si="59"/>
        <v>0</v>
      </c>
      <c r="I153" s="193">
        <f t="shared" si="59"/>
        <v>0</v>
      </c>
      <c r="J153" s="193">
        <f t="shared" si="59"/>
        <v>0</v>
      </c>
      <c r="K153" s="193">
        <f t="shared" si="59"/>
        <v>0</v>
      </c>
      <c r="L153" s="193">
        <f t="shared" si="59"/>
        <v>0</v>
      </c>
    </row>
    <row r="154" spans="1:29" ht="17.100000000000001" thickBot="1">
      <c r="A154" s="216"/>
      <c r="B154" s="109" t="s">
        <v>383</v>
      </c>
      <c r="C154" s="110"/>
      <c r="D154" s="111"/>
      <c r="E154" s="113"/>
      <c r="F154" s="113"/>
      <c r="G154" s="113"/>
      <c r="H154" s="113"/>
      <c r="I154" s="113"/>
      <c r="J154" s="113" t="s">
        <v>261</v>
      </c>
      <c r="K154" s="113" t="s">
        <v>261</v>
      </c>
      <c r="L154" s="114"/>
    </row>
  </sheetData>
  <dataConsolidate/>
  <mergeCells count="1">
    <mergeCell ref="A151:A154"/>
  </mergeCells>
  <conditionalFormatting sqref="C107:C108">
    <cfRule type="expression" dxfId="47" priority="3" stopIfTrue="1">
      <formula>$C$82&lt;=16</formula>
    </cfRule>
    <cfRule type="expression" dxfId="46" priority="4">
      <formula>$C$82&gt;16</formula>
    </cfRule>
  </conditionalFormatting>
  <conditionalFormatting sqref="C144 I144:AB144">
    <cfRule type="cellIs" dxfId="45" priority="1" operator="greaterThan">
      <formula>1.15</formula>
    </cfRule>
    <cfRule type="cellIs" dxfId="44"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8C36BBCB-8D86-8F40-A032-2E0BAAA4DE65}"/>
    <dataValidation type="whole" operator="lessThanOrEqual" allowBlank="1" showInputMessage="1" showErrorMessage="1" sqref="C83" xr:uid="{F8209014-5017-CD43-A98F-1348A6879A70}">
      <formula1>C82</formula1>
    </dataValidation>
    <dataValidation type="list" allowBlank="1" showInputMessage="1" showErrorMessage="1" sqref="C8" xr:uid="{50A1E101-01C3-6341-90CE-693532B9265A}">
      <formula1>"Northern California, Southern California, Rural"</formula1>
    </dataValidation>
    <dataValidation type="list" allowBlank="1" showInputMessage="1" showErrorMessage="1" sqref="L10:L13 F12" xr:uid="{041C1838-DBBC-CA46-811E-9EBA19490C59}">
      <formula1>"Yes, No"</formula1>
    </dataValidation>
    <dataValidation type="list" allowBlank="1" showInputMessage="1" showErrorMessage="1" sqref="F11" xr:uid="{7E716D04-C25E-1D43-961E-C287D8B496AA}">
      <formula1>"Yes,No"</formula1>
    </dataValidation>
    <dataValidation type="list" allowBlank="1" showInputMessage="1" showErrorMessage="1" sqref="F13" xr:uid="{06C265E4-69F4-934B-8CBD-CB41301782E6}">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FD3A5CC0-81B3-9D42-8EEB-3FF06F5F9C4D}">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1D7148E7-30F9-D44A-8D16-DDEC7BF952D7}">
      <formula1>C82&gt;16</formula1>
    </dataValidation>
  </dataValidation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BDE1-E7CF-7147-8A9D-5E097C4C4D76}">
  <dimension ref="A1:AC155"/>
  <sheetViews>
    <sheetView topLeftCell="C117" zoomScaleNormal="100" workbookViewId="0">
      <selection activeCell="H147" sqref="H147"/>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43" priority="3" stopIfTrue="1">
      <formula>$C$82&lt;=16</formula>
    </cfRule>
    <cfRule type="expression" dxfId="42" priority="4">
      <formula>$C$82&gt;16</formula>
    </cfRule>
  </conditionalFormatting>
  <conditionalFormatting sqref="C144 I144:AB144">
    <cfRule type="cellIs" dxfId="41" priority="1" operator="greaterThan">
      <formula>1.15</formula>
    </cfRule>
    <cfRule type="cellIs" dxfId="40" priority="2" operator="lessThan">
      <formula>1.15</formula>
    </cfRule>
  </conditionalFormatting>
  <dataValidations count="8">
    <dataValidation type="list" allowBlank="1" showInputMessage="1" showErrorMessage="1" sqref="C8" xr:uid="{E0D81E73-ACE9-BE49-B590-A7EB1F3A1EEA}">
      <formula1>"Northern California, Southern California, Rural"</formula1>
    </dataValidation>
    <dataValidation type="list" allowBlank="1" showInputMessage="1" showErrorMessage="1" sqref="L10:L13 F12" xr:uid="{70BC10B5-611A-2342-8556-EE5E3017E192}">
      <formula1>"Yes, No"</formula1>
    </dataValidation>
    <dataValidation type="list" allowBlank="1" showInputMessage="1" showErrorMessage="1" sqref="F11" xr:uid="{BB7E87EF-3E59-A843-9429-908A97983C56}">
      <formula1>"Yes,No"</formula1>
    </dataValidation>
    <dataValidation type="list" allowBlank="1" showInputMessage="1" showErrorMessage="1" sqref="F13" xr:uid="{BCCA4202-1014-EA47-930A-170AE3C73C1D}">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0DD1E115-4443-104B-AD32-A49C6C9AAE93}">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1E5E3836-D3D3-B043-AE8A-E0C6A22E01BB}">
      <formula1>C82&gt;16</formula1>
    </dataValidation>
    <dataValidation type="whole" operator="lessThanOrEqual" allowBlank="1" showErrorMessage="1" errorTitle="Please correct Total AMI units" error="The total AMI units can not be greater than the total number of units." sqref="C83" xr:uid="{696A062F-41AD-0B42-8FB2-79335ABCBE2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204666F2-51BA-5B4C-97DC-B04834739AAC}"/>
  </dataValidation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D75C5-7B23-DA4E-8DFB-5C9DCB6A502C}">
  <dimension ref="A1:AC155"/>
  <sheetViews>
    <sheetView topLeftCell="C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39" priority="3" stopIfTrue="1">
      <formula>$C$82&lt;=16</formula>
    </cfRule>
    <cfRule type="expression" dxfId="38" priority="4">
      <formula>$C$82&gt;16</formula>
    </cfRule>
  </conditionalFormatting>
  <conditionalFormatting sqref="C144 I144:AB144">
    <cfRule type="cellIs" dxfId="37" priority="1" operator="greaterThan">
      <formula>1.15</formula>
    </cfRule>
    <cfRule type="cellIs" dxfId="36" priority="2" operator="lessThan">
      <formula>1.15</formula>
    </cfRule>
  </conditionalFormatting>
  <dataValidations count="8">
    <dataValidation type="list" allowBlank="1" showInputMessage="1" showErrorMessage="1" sqref="C8" xr:uid="{C54DD47D-DC63-3D40-BA4A-6215D70FDEC9}">
      <formula1>"Northern California, Southern California, Rural"</formula1>
    </dataValidation>
    <dataValidation type="list" allowBlank="1" showInputMessage="1" showErrorMessage="1" sqref="L10:L13 F12" xr:uid="{41FC2CA7-BB2A-E04A-9ACA-353996C44743}">
      <formula1>"Yes, No"</formula1>
    </dataValidation>
    <dataValidation type="list" allowBlank="1" showInputMessage="1" showErrorMessage="1" sqref="F11" xr:uid="{9C1C62D2-D6E3-5F4C-B3B6-18591E0FBFF1}">
      <formula1>"Yes,No"</formula1>
    </dataValidation>
    <dataValidation type="list" allowBlank="1" showInputMessage="1" showErrorMessage="1" sqref="F13" xr:uid="{9AE6F532-AE32-A640-9F57-8D44F68AE2BF}">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BD2C69B8-0806-9940-92B9-825790AA473B}">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6DB5D64B-5D83-014D-AC33-31D03003F9C9}">
      <formula1>C82&gt;16</formula1>
    </dataValidation>
    <dataValidation type="whole" operator="lessThanOrEqual" allowBlank="1" showErrorMessage="1" errorTitle="Please correct Total AMI units" error="The total AMI units can not be greater than the total number of units." sqref="C83" xr:uid="{D442F578-EF0E-ED4E-B532-1F55B5250B48}">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36F22378-1C10-ED44-ADCF-D4511F2A5B1F}"/>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65F00-921C-F841-B059-86254DC6E90C}">
  <dimension ref="A2:W117"/>
  <sheetViews>
    <sheetView tabSelected="1" zoomScale="87" zoomScaleNormal="87" workbookViewId="0">
      <pane xSplit="2" ySplit="4" topLeftCell="C5" activePane="bottomRight" state="frozen"/>
      <selection pane="bottomRight" activeCell="B15" sqref="B15"/>
      <selection pane="bottomLeft" activeCell="A5" sqref="A5"/>
      <selection pane="topRight" activeCell="C1" sqref="C1"/>
    </sheetView>
  </sheetViews>
  <sheetFormatPr defaultColWidth="10.625" defaultRowHeight="15.95"/>
  <cols>
    <col min="1" max="1" width="4.375" customWidth="1"/>
    <col min="2" max="2" width="41.125" customWidth="1"/>
    <col min="3" max="3" width="13.875" customWidth="1"/>
    <col min="5" max="5" width="14.375" bestFit="1" customWidth="1"/>
    <col min="6" max="8" width="12.125" bestFit="1" customWidth="1"/>
    <col min="9" max="22" width="12.625" bestFit="1" customWidth="1"/>
    <col min="23" max="23" width="34.5" customWidth="1"/>
  </cols>
  <sheetData>
    <row r="2" spans="1:23">
      <c r="B2" s="123" t="s">
        <v>21</v>
      </c>
    </row>
    <row r="3" spans="1:23">
      <c r="C3" s="36" t="s">
        <v>22</v>
      </c>
      <c r="D3" s="36" t="s">
        <v>23</v>
      </c>
      <c r="E3" s="36" t="s">
        <v>24</v>
      </c>
      <c r="F3" s="36" t="s">
        <v>25</v>
      </c>
      <c r="G3" s="36" t="s">
        <v>26</v>
      </c>
      <c r="H3" s="36" t="s">
        <v>27</v>
      </c>
      <c r="I3" s="36" t="s">
        <v>28</v>
      </c>
      <c r="J3" s="36" t="s">
        <v>29</v>
      </c>
      <c r="K3" s="36" t="s">
        <v>30</v>
      </c>
      <c r="L3" s="36" t="s">
        <v>31</v>
      </c>
      <c r="M3" s="36" t="s">
        <v>32</v>
      </c>
      <c r="N3" s="36" t="s">
        <v>33</v>
      </c>
      <c r="O3" s="36" t="s">
        <v>34</v>
      </c>
      <c r="P3" s="36" t="s">
        <v>35</v>
      </c>
      <c r="Q3" s="36" t="s">
        <v>36</v>
      </c>
      <c r="R3" s="36" t="s">
        <v>37</v>
      </c>
      <c r="S3" s="36" t="s">
        <v>38</v>
      </c>
      <c r="T3" s="36" t="s">
        <v>39</v>
      </c>
      <c r="U3" s="36" t="s">
        <v>40</v>
      </c>
      <c r="V3" s="36" t="s">
        <v>41</v>
      </c>
    </row>
    <row r="4" spans="1:23">
      <c r="C4" s="36" t="s">
        <v>42</v>
      </c>
      <c r="D4" s="36" t="s">
        <v>43</v>
      </c>
      <c r="E4" s="36" t="s">
        <v>44</v>
      </c>
      <c r="F4" s="36" t="s">
        <v>45</v>
      </c>
      <c r="G4" s="36" t="s">
        <v>46</v>
      </c>
      <c r="H4" s="36" t="s">
        <v>47</v>
      </c>
      <c r="I4" s="36" t="s">
        <v>48</v>
      </c>
      <c r="J4" s="36" t="s">
        <v>49</v>
      </c>
      <c r="K4" s="36" t="s">
        <v>50</v>
      </c>
      <c r="L4" s="36" t="s">
        <v>51</v>
      </c>
      <c r="M4" s="36" t="s">
        <v>52</v>
      </c>
      <c r="N4" s="36" t="s">
        <v>53</v>
      </c>
      <c r="O4" s="36" t="s">
        <v>54</v>
      </c>
      <c r="P4" s="36" t="s">
        <v>55</v>
      </c>
      <c r="Q4" s="36" t="s">
        <v>56</v>
      </c>
      <c r="R4" s="36" t="s">
        <v>57</v>
      </c>
      <c r="S4" s="36" t="s">
        <v>58</v>
      </c>
      <c r="T4" s="36" t="s">
        <v>59</v>
      </c>
      <c r="U4" s="36" t="s">
        <v>60</v>
      </c>
      <c r="V4" s="36" t="s">
        <v>61</v>
      </c>
      <c r="W4" s="38" t="s">
        <v>62</v>
      </c>
    </row>
    <row r="5" spans="1:23">
      <c r="A5" s="1" t="s">
        <v>63</v>
      </c>
      <c r="B5" s="1"/>
      <c r="C5" s="31"/>
      <c r="D5" s="31"/>
      <c r="E5" s="31"/>
      <c r="F5" s="31"/>
      <c r="G5" s="31"/>
      <c r="H5" s="31"/>
      <c r="I5" s="31"/>
      <c r="J5" s="31"/>
      <c r="K5" s="31"/>
      <c r="L5" s="31"/>
      <c r="M5" s="31"/>
      <c r="N5" s="31"/>
      <c r="O5" s="31"/>
      <c r="P5" s="31"/>
      <c r="Q5" s="31"/>
      <c r="R5" s="31"/>
      <c r="S5" s="31"/>
      <c r="T5" s="32"/>
      <c r="U5" s="32"/>
      <c r="V5" s="32"/>
    </row>
    <row r="6" spans="1:23">
      <c r="A6" s="62" t="s">
        <v>64</v>
      </c>
      <c r="B6" s="1"/>
      <c r="C6" s="31"/>
      <c r="D6" s="31"/>
      <c r="E6" s="31"/>
      <c r="F6" s="31"/>
      <c r="G6" s="31"/>
      <c r="H6" s="31"/>
      <c r="I6" s="31"/>
      <c r="J6" s="31"/>
      <c r="K6" s="31"/>
      <c r="L6" s="31"/>
      <c r="M6" s="31"/>
      <c r="N6" s="31"/>
      <c r="O6" s="31"/>
      <c r="P6" s="31"/>
      <c r="Q6" s="31"/>
      <c r="R6" s="31"/>
      <c r="S6" s="31"/>
      <c r="T6" s="32"/>
      <c r="U6" s="32"/>
      <c r="V6" s="32"/>
    </row>
    <row r="7" spans="1:23">
      <c r="A7" s="1"/>
      <c r="B7" t="s">
        <v>65</v>
      </c>
      <c r="C7" s="58">
        <v>0</v>
      </c>
      <c r="D7" s="30">
        <f t="shared" ref="D7:V7" si="0">C7+(C7*$C$110)</f>
        <v>0</v>
      </c>
      <c r="E7" s="30">
        <f t="shared" si="0"/>
        <v>0</v>
      </c>
      <c r="F7" s="30">
        <f t="shared" si="0"/>
        <v>0</v>
      </c>
      <c r="G7" s="30">
        <f t="shared" si="0"/>
        <v>0</v>
      </c>
      <c r="H7" s="30">
        <f t="shared" si="0"/>
        <v>0</v>
      </c>
      <c r="I7" s="30">
        <f t="shared" si="0"/>
        <v>0</v>
      </c>
      <c r="J7" s="30">
        <f t="shared" si="0"/>
        <v>0</v>
      </c>
      <c r="K7" s="30">
        <f t="shared" si="0"/>
        <v>0</v>
      </c>
      <c r="L7" s="30">
        <f t="shared" si="0"/>
        <v>0</v>
      </c>
      <c r="M7" s="30">
        <f t="shared" si="0"/>
        <v>0</v>
      </c>
      <c r="N7" s="30">
        <f t="shared" si="0"/>
        <v>0</v>
      </c>
      <c r="O7" s="30">
        <f t="shared" si="0"/>
        <v>0</v>
      </c>
      <c r="P7" s="30">
        <f t="shared" si="0"/>
        <v>0</v>
      </c>
      <c r="Q7" s="30">
        <f t="shared" si="0"/>
        <v>0</v>
      </c>
      <c r="R7" s="30">
        <f t="shared" si="0"/>
        <v>0</v>
      </c>
      <c r="S7" s="30">
        <f t="shared" si="0"/>
        <v>0</v>
      </c>
      <c r="T7" s="30">
        <f t="shared" si="0"/>
        <v>0</v>
      </c>
      <c r="U7" s="30">
        <f t="shared" si="0"/>
        <v>0</v>
      </c>
      <c r="V7" s="30">
        <f t="shared" si="0"/>
        <v>0</v>
      </c>
    </row>
    <row r="8" spans="1:23">
      <c r="A8" s="1"/>
      <c r="B8" t="s">
        <v>66</v>
      </c>
      <c r="C8" s="58">
        <v>0</v>
      </c>
      <c r="D8" s="30">
        <f t="shared" ref="D8:V8" si="1">C8+(C8*$C$110)</f>
        <v>0</v>
      </c>
      <c r="E8" s="30">
        <f t="shared" si="1"/>
        <v>0</v>
      </c>
      <c r="F8" s="30">
        <f t="shared" si="1"/>
        <v>0</v>
      </c>
      <c r="G8" s="30">
        <f t="shared" si="1"/>
        <v>0</v>
      </c>
      <c r="H8" s="30">
        <f t="shared" si="1"/>
        <v>0</v>
      </c>
      <c r="I8" s="30">
        <f t="shared" si="1"/>
        <v>0</v>
      </c>
      <c r="J8" s="30">
        <f t="shared" si="1"/>
        <v>0</v>
      </c>
      <c r="K8" s="30">
        <f t="shared" si="1"/>
        <v>0</v>
      </c>
      <c r="L8" s="30">
        <f t="shared" si="1"/>
        <v>0</v>
      </c>
      <c r="M8" s="30">
        <f t="shared" si="1"/>
        <v>0</v>
      </c>
      <c r="N8" s="30">
        <f t="shared" si="1"/>
        <v>0</v>
      </c>
      <c r="O8" s="30">
        <f t="shared" si="1"/>
        <v>0</v>
      </c>
      <c r="P8" s="30">
        <f t="shared" si="1"/>
        <v>0</v>
      </c>
      <c r="Q8" s="30">
        <f t="shared" si="1"/>
        <v>0</v>
      </c>
      <c r="R8" s="30">
        <f t="shared" si="1"/>
        <v>0</v>
      </c>
      <c r="S8" s="30">
        <f t="shared" si="1"/>
        <v>0</v>
      </c>
      <c r="T8" s="30">
        <f t="shared" si="1"/>
        <v>0</v>
      </c>
      <c r="U8" s="30">
        <f t="shared" si="1"/>
        <v>0</v>
      </c>
      <c r="V8" s="30">
        <f t="shared" si="1"/>
        <v>0</v>
      </c>
    </row>
    <row r="9" spans="1:23">
      <c r="A9" s="1"/>
      <c r="B9" t="s">
        <v>67</v>
      </c>
      <c r="C9" s="58">
        <v>0</v>
      </c>
      <c r="D9" s="30">
        <f t="shared" ref="D9:V9" si="2">C9+(C9*$C$110)</f>
        <v>0</v>
      </c>
      <c r="E9" s="30">
        <f t="shared" si="2"/>
        <v>0</v>
      </c>
      <c r="F9" s="30">
        <f t="shared" si="2"/>
        <v>0</v>
      </c>
      <c r="G9" s="30">
        <f t="shared" si="2"/>
        <v>0</v>
      </c>
      <c r="H9" s="30">
        <f t="shared" si="2"/>
        <v>0</v>
      </c>
      <c r="I9" s="30">
        <f t="shared" si="2"/>
        <v>0</v>
      </c>
      <c r="J9" s="30">
        <f t="shared" si="2"/>
        <v>0</v>
      </c>
      <c r="K9" s="30">
        <f t="shared" si="2"/>
        <v>0</v>
      </c>
      <c r="L9" s="30">
        <f t="shared" si="2"/>
        <v>0</v>
      </c>
      <c r="M9" s="30">
        <f t="shared" si="2"/>
        <v>0</v>
      </c>
      <c r="N9" s="30">
        <f t="shared" si="2"/>
        <v>0</v>
      </c>
      <c r="O9" s="30">
        <f t="shared" si="2"/>
        <v>0</v>
      </c>
      <c r="P9" s="30">
        <f t="shared" si="2"/>
        <v>0</v>
      </c>
      <c r="Q9" s="30">
        <f t="shared" si="2"/>
        <v>0</v>
      </c>
      <c r="R9" s="30">
        <f t="shared" si="2"/>
        <v>0</v>
      </c>
      <c r="S9" s="30">
        <f t="shared" si="2"/>
        <v>0</v>
      </c>
      <c r="T9" s="30">
        <f t="shared" si="2"/>
        <v>0</v>
      </c>
      <c r="U9" s="30">
        <f t="shared" si="2"/>
        <v>0</v>
      </c>
      <c r="V9" s="30">
        <f t="shared" si="2"/>
        <v>0</v>
      </c>
      <c r="W9" s="30"/>
    </row>
    <row r="10" spans="1:23">
      <c r="A10" s="62" t="s">
        <v>68</v>
      </c>
      <c r="B10" s="62"/>
      <c r="C10" s="58">
        <v>0</v>
      </c>
      <c r="D10" s="30"/>
      <c r="E10" s="30"/>
      <c r="F10" s="30"/>
      <c r="G10" s="30"/>
      <c r="H10" s="30"/>
      <c r="I10" s="30"/>
      <c r="J10" s="30"/>
      <c r="K10" s="30"/>
      <c r="L10" s="30"/>
      <c r="M10" s="30"/>
      <c r="N10" s="30"/>
      <c r="O10" s="30"/>
      <c r="P10" s="30"/>
      <c r="Q10" s="30"/>
      <c r="R10" s="30"/>
      <c r="S10" s="30"/>
      <c r="T10" s="30"/>
      <c r="U10" s="30"/>
      <c r="V10" s="30"/>
    </row>
    <row r="11" spans="1:23">
      <c r="A11" s="1"/>
      <c r="B11" s="82" t="s">
        <v>69</v>
      </c>
      <c r="C11" s="131"/>
      <c r="D11" s="30"/>
      <c r="E11" s="30"/>
      <c r="F11" s="30"/>
      <c r="G11" s="30"/>
      <c r="H11" s="30"/>
      <c r="I11" s="30"/>
      <c r="J11" s="30"/>
      <c r="K11" s="30"/>
      <c r="L11" s="30"/>
      <c r="M11" s="30"/>
      <c r="N11" s="30"/>
      <c r="O11" s="30"/>
      <c r="P11" s="30"/>
      <c r="Q11" s="30"/>
      <c r="R11" s="30"/>
      <c r="S11" s="30"/>
      <c r="T11" s="30"/>
      <c r="U11" s="30"/>
      <c r="V11" s="30"/>
    </row>
    <row r="12" spans="1:23" ht="17.100000000000001" thickBot="1">
      <c r="A12" s="1"/>
      <c r="B12" s="82" t="s">
        <v>70</v>
      </c>
      <c r="C12" s="131"/>
      <c r="D12" s="30"/>
      <c r="E12" s="30"/>
      <c r="F12" s="30"/>
      <c r="G12" s="30"/>
      <c r="H12" s="30"/>
      <c r="I12" s="30"/>
      <c r="J12" s="30"/>
      <c r="K12" s="30"/>
      <c r="L12" s="30"/>
      <c r="M12" s="30"/>
      <c r="N12" s="30"/>
      <c r="O12" s="30"/>
      <c r="P12" s="30"/>
      <c r="Q12" s="30"/>
      <c r="R12" s="30"/>
      <c r="S12" s="30"/>
      <c r="T12" s="30"/>
      <c r="U12" s="30"/>
      <c r="V12" s="30"/>
    </row>
    <row r="13" spans="1:23" ht="35.1" thickBot="1">
      <c r="A13" s="1"/>
      <c r="B13" s="76" t="s">
        <v>71</v>
      </c>
      <c r="C13" s="30">
        <f>'Existing Real Estate Properties'!L55</f>
        <v>0</v>
      </c>
      <c r="D13" s="30">
        <f t="shared" ref="D13:V13" si="3">C13+(C13*$C$110)</f>
        <v>0</v>
      </c>
      <c r="E13" s="30">
        <f t="shared" si="3"/>
        <v>0</v>
      </c>
      <c r="F13" s="30">
        <f t="shared" si="3"/>
        <v>0</v>
      </c>
      <c r="G13" s="30">
        <f t="shared" si="3"/>
        <v>0</v>
      </c>
      <c r="H13" s="30">
        <f t="shared" si="3"/>
        <v>0</v>
      </c>
      <c r="I13" s="30">
        <f t="shared" si="3"/>
        <v>0</v>
      </c>
      <c r="J13" s="30">
        <f t="shared" si="3"/>
        <v>0</v>
      </c>
      <c r="K13" s="30">
        <f t="shared" si="3"/>
        <v>0</v>
      </c>
      <c r="L13" s="162">
        <f t="shared" si="3"/>
        <v>0</v>
      </c>
      <c r="M13" s="30">
        <f t="shared" si="3"/>
        <v>0</v>
      </c>
      <c r="N13" s="30">
        <f t="shared" si="3"/>
        <v>0</v>
      </c>
      <c r="O13" s="30">
        <f t="shared" si="3"/>
        <v>0</v>
      </c>
      <c r="P13" s="30">
        <f t="shared" si="3"/>
        <v>0</v>
      </c>
      <c r="Q13" s="30">
        <f t="shared" si="3"/>
        <v>0</v>
      </c>
      <c r="R13" s="30">
        <f t="shared" si="3"/>
        <v>0</v>
      </c>
      <c r="S13" s="30">
        <f t="shared" si="3"/>
        <v>0</v>
      </c>
      <c r="T13" s="30">
        <f t="shared" si="3"/>
        <v>0</v>
      </c>
      <c r="U13" s="30">
        <f t="shared" si="3"/>
        <v>0</v>
      </c>
      <c r="V13" s="30">
        <f t="shared" si="3"/>
        <v>0</v>
      </c>
    </row>
    <row r="14" spans="1:23">
      <c r="A14" s="1"/>
      <c r="B14" s="82" t="s">
        <v>72</v>
      </c>
      <c r="C14" s="131"/>
      <c r="D14" s="30"/>
      <c r="E14" s="30"/>
      <c r="F14" s="30"/>
      <c r="G14" s="30"/>
      <c r="H14" s="30"/>
      <c r="I14" s="30"/>
      <c r="J14" s="30"/>
      <c r="K14" s="30"/>
      <c r="L14" s="30"/>
      <c r="M14" s="30"/>
      <c r="N14" s="30"/>
      <c r="O14" s="30"/>
      <c r="P14" s="30"/>
      <c r="Q14" s="30"/>
      <c r="R14" s="30"/>
      <c r="S14" s="30"/>
      <c r="T14" s="30"/>
      <c r="U14" s="30"/>
      <c r="V14" s="30"/>
    </row>
    <row r="15" spans="1:23">
      <c r="B15" s="67" t="s">
        <v>73</v>
      </c>
      <c r="C15" s="30">
        <f>'Project 1'!I142</f>
        <v>0</v>
      </c>
      <c r="D15" s="30">
        <f>'Project 1'!J142</f>
        <v>0</v>
      </c>
      <c r="E15" s="30">
        <f>'Project 1'!K142</f>
        <v>0</v>
      </c>
      <c r="F15" s="30">
        <f>'Project 1'!L142</f>
        <v>0</v>
      </c>
      <c r="G15" s="30">
        <f>'Project 1'!M142</f>
        <v>0</v>
      </c>
      <c r="H15" s="30">
        <f>'Project 1'!N142</f>
        <v>0</v>
      </c>
      <c r="I15" s="30">
        <f>'Project 1'!O142</f>
        <v>0</v>
      </c>
      <c r="J15" s="30">
        <f>'Project 1'!P142</f>
        <v>0</v>
      </c>
      <c r="K15" s="30">
        <f>'Project 1'!Q142</f>
        <v>0</v>
      </c>
      <c r="L15" s="30">
        <f>'Project 1'!R142</f>
        <v>0</v>
      </c>
      <c r="M15" s="30">
        <f>'Project 1'!S142</f>
        <v>0</v>
      </c>
      <c r="N15" s="30">
        <f>'Project 1'!T142</f>
        <v>0</v>
      </c>
      <c r="O15" s="30">
        <f>'Project 1'!U142</f>
        <v>0</v>
      </c>
      <c r="P15" s="30">
        <f>'Project 1'!V142</f>
        <v>0</v>
      </c>
      <c r="Q15" s="30">
        <f>'Project 1'!W142</f>
        <v>0</v>
      </c>
      <c r="R15" s="30">
        <f>'Project 1'!X142</f>
        <v>0</v>
      </c>
      <c r="S15" s="30">
        <f>'Project 1'!Y142</f>
        <v>0</v>
      </c>
      <c r="T15" s="30">
        <f>'Project 1'!Z142</f>
        <v>0</v>
      </c>
      <c r="U15" s="30">
        <f>'Project 1'!AA142</f>
        <v>0</v>
      </c>
      <c r="V15" s="30">
        <f>'Project 1'!AB142</f>
        <v>0</v>
      </c>
      <c r="W15" t="s">
        <v>74</v>
      </c>
    </row>
    <row r="16" spans="1:23">
      <c r="B16" s="67" t="s">
        <v>75</v>
      </c>
      <c r="C16" s="30">
        <v>0</v>
      </c>
      <c r="D16" s="30">
        <v>0</v>
      </c>
      <c r="E16" s="30">
        <f>'Project 2'!I142</f>
        <v>0</v>
      </c>
      <c r="F16" s="30">
        <f>'Project 2'!J142</f>
        <v>0</v>
      </c>
      <c r="G16" s="30">
        <f>'Project 2'!K142</f>
        <v>0</v>
      </c>
      <c r="H16" s="30">
        <f>'Project 2'!L142</f>
        <v>0</v>
      </c>
      <c r="I16" s="30">
        <f>'Project 2'!M142</f>
        <v>0</v>
      </c>
      <c r="J16" s="30">
        <f>'Project 2'!N142</f>
        <v>0</v>
      </c>
      <c r="K16" s="30">
        <f>'Project 2'!O142</f>
        <v>0</v>
      </c>
      <c r="L16" s="30">
        <f>'Project 2'!P142</f>
        <v>0</v>
      </c>
      <c r="M16" s="30">
        <f>'Project 2'!Q142</f>
        <v>0</v>
      </c>
      <c r="N16" s="30">
        <f>'Project 2'!R142</f>
        <v>0</v>
      </c>
      <c r="O16" s="30">
        <f>'Project 2'!S142</f>
        <v>0</v>
      </c>
      <c r="P16" s="30">
        <f>'Project 2'!T142</f>
        <v>0</v>
      </c>
      <c r="Q16" s="30">
        <f>'Project 2'!U142</f>
        <v>0</v>
      </c>
      <c r="R16" s="30">
        <f>'Project 2'!V142</f>
        <v>0</v>
      </c>
      <c r="S16" s="30">
        <f>'Project 2'!W142</f>
        <v>0</v>
      </c>
      <c r="T16" s="30">
        <f>'Project 2'!X142</f>
        <v>0</v>
      </c>
      <c r="U16" s="30">
        <f>'Project 2'!Y142</f>
        <v>0</v>
      </c>
      <c r="V16" s="30">
        <f>'Project 2'!Z142</f>
        <v>0</v>
      </c>
      <c r="W16" t="s">
        <v>76</v>
      </c>
    </row>
    <row r="17" spans="2:23">
      <c r="B17" s="67" t="s">
        <v>77</v>
      </c>
      <c r="C17" s="30">
        <f>'Project 3'!I142</f>
        <v>0</v>
      </c>
      <c r="D17" s="30">
        <f>'Project 3'!J142</f>
        <v>0</v>
      </c>
      <c r="E17" s="30">
        <f>'Project 3'!K142</f>
        <v>0</v>
      </c>
      <c r="F17" s="30">
        <f>'Project 3'!L142</f>
        <v>0</v>
      </c>
      <c r="G17" s="30">
        <f>'Project 3'!M142</f>
        <v>0</v>
      </c>
      <c r="H17" s="30">
        <f>'Project 3'!N142</f>
        <v>0</v>
      </c>
      <c r="I17" s="30">
        <f>'Project 3'!O142</f>
        <v>0</v>
      </c>
      <c r="J17" s="30">
        <f>'Project 3'!P142</f>
        <v>0</v>
      </c>
      <c r="K17" s="30">
        <f>'Project 3'!Q142</f>
        <v>0</v>
      </c>
      <c r="L17" s="30">
        <f>'Project 3'!R142</f>
        <v>0</v>
      </c>
      <c r="M17" s="30">
        <f>'Project 3'!S142</f>
        <v>0</v>
      </c>
      <c r="N17" s="30">
        <f>'Project 3'!T142</f>
        <v>0</v>
      </c>
      <c r="O17" s="30">
        <f>'Project 3'!U142</f>
        <v>0</v>
      </c>
      <c r="P17" s="30">
        <f>'Project 3'!V142</f>
        <v>0</v>
      </c>
      <c r="Q17" s="30">
        <f>'Project 3'!W142</f>
        <v>0</v>
      </c>
      <c r="R17" s="30">
        <f>'Project 3'!X142</f>
        <v>0</v>
      </c>
      <c r="S17" s="30">
        <f>'Project 3'!Y142</f>
        <v>0</v>
      </c>
      <c r="T17" s="30">
        <f>'Project 3'!Z142</f>
        <v>0</v>
      </c>
      <c r="U17" s="30">
        <f>'Project 3'!AA142</f>
        <v>0</v>
      </c>
      <c r="V17" s="30">
        <f>'Project 3'!AB142</f>
        <v>0</v>
      </c>
      <c r="W17" t="s">
        <v>74</v>
      </c>
    </row>
    <row r="18" spans="2:23">
      <c r="B18" s="67" t="s">
        <v>78</v>
      </c>
      <c r="C18" s="30">
        <f>'Project 4'!I142</f>
        <v>0</v>
      </c>
      <c r="D18" s="30">
        <f>'Project 4'!J142</f>
        <v>0</v>
      </c>
      <c r="E18" s="30">
        <f>'Project 4'!K142</f>
        <v>0</v>
      </c>
      <c r="F18" s="30">
        <f>'Project 4'!L142</f>
        <v>0</v>
      </c>
      <c r="G18" s="30">
        <f>'Project 4'!M142</f>
        <v>0</v>
      </c>
      <c r="H18" s="30">
        <f>'Project 4'!N142</f>
        <v>0</v>
      </c>
      <c r="I18" s="30">
        <f>'Project 4'!O142</f>
        <v>0</v>
      </c>
      <c r="J18" s="30">
        <f>'Project 4'!P142</f>
        <v>0</v>
      </c>
      <c r="K18" s="30">
        <f>'Project 4'!Q142</f>
        <v>0</v>
      </c>
      <c r="L18" s="30">
        <f>'Project 4'!R142</f>
        <v>0</v>
      </c>
      <c r="M18" s="30">
        <f>'Project 4'!S142</f>
        <v>0</v>
      </c>
      <c r="N18" s="30">
        <f>'Project 4'!T142</f>
        <v>0</v>
      </c>
      <c r="O18" s="30">
        <f>'Project 4'!U142</f>
        <v>0</v>
      </c>
      <c r="P18" s="30">
        <f>'Project 4'!V142</f>
        <v>0</v>
      </c>
      <c r="Q18" s="30">
        <f>'Project 4'!W142</f>
        <v>0</v>
      </c>
      <c r="R18" s="30">
        <f>'Project 4'!X142</f>
        <v>0</v>
      </c>
      <c r="S18" s="30">
        <f>'Project 4'!Y142</f>
        <v>0</v>
      </c>
      <c r="T18" s="30">
        <f>'Project 4'!Z142</f>
        <v>0</v>
      </c>
      <c r="U18" s="30">
        <f>'Project 4'!AA142</f>
        <v>0</v>
      </c>
      <c r="V18" s="30">
        <f>'Project 4'!AB142</f>
        <v>0</v>
      </c>
      <c r="W18" t="s">
        <v>74</v>
      </c>
    </row>
    <row r="19" spans="2:23">
      <c r="B19" s="67" t="s">
        <v>79</v>
      </c>
      <c r="C19" s="30">
        <f>'Project 5'!I142</f>
        <v>0</v>
      </c>
      <c r="D19" s="30">
        <f>'Project 5'!J142</f>
        <v>0</v>
      </c>
      <c r="E19" s="30">
        <f>'Project 5'!K142</f>
        <v>0</v>
      </c>
      <c r="F19" s="30">
        <f>'Project 5'!L142</f>
        <v>0</v>
      </c>
      <c r="G19" s="30">
        <f>'Project 5'!M142</f>
        <v>0</v>
      </c>
      <c r="H19" s="30">
        <f>'Project 5'!N142</f>
        <v>0</v>
      </c>
      <c r="I19" s="30">
        <f>'Project 5'!O142</f>
        <v>0</v>
      </c>
      <c r="J19" s="30">
        <f>'Project 5'!P142</f>
        <v>0</v>
      </c>
      <c r="K19" s="30">
        <f>'Project 5'!Q142</f>
        <v>0</v>
      </c>
      <c r="L19" s="30">
        <f>'Project 5'!R142</f>
        <v>0</v>
      </c>
      <c r="M19" s="30">
        <f>'Project 5'!S142</f>
        <v>0</v>
      </c>
      <c r="N19" s="30">
        <f>'Project 5'!T142</f>
        <v>0</v>
      </c>
      <c r="O19" s="30">
        <f>'Project 5'!U142</f>
        <v>0</v>
      </c>
      <c r="P19" s="30">
        <f>'Project 5'!V142</f>
        <v>0</v>
      </c>
      <c r="Q19" s="30">
        <f>'Project 5'!W142</f>
        <v>0</v>
      </c>
      <c r="R19" s="30">
        <f>'Project 5'!X142</f>
        <v>0</v>
      </c>
      <c r="S19" s="30">
        <f>'Project 5'!Y142</f>
        <v>0</v>
      </c>
      <c r="T19" s="30">
        <f>'Project 5'!Z142</f>
        <v>0</v>
      </c>
      <c r="U19" s="30">
        <f>'Project 5'!AA142</f>
        <v>0</v>
      </c>
      <c r="V19" s="30">
        <f>'Project 5'!AB142</f>
        <v>0</v>
      </c>
      <c r="W19" t="s">
        <v>74</v>
      </c>
    </row>
    <row r="20" spans="2:23">
      <c r="B20" s="67" t="s">
        <v>80</v>
      </c>
      <c r="C20" s="30">
        <f>'Project 6'!I142</f>
        <v>0</v>
      </c>
      <c r="D20" s="30">
        <f>'Project 6'!J142</f>
        <v>0</v>
      </c>
      <c r="E20" s="30">
        <f>'Project 6'!K142</f>
        <v>0</v>
      </c>
      <c r="F20" s="30">
        <f>'Project 6'!L142</f>
        <v>0</v>
      </c>
      <c r="G20" s="30">
        <f>'Project 6'!M142</f>
        <v>0</v>
      </c>
      <c r="H20" s="30">
        <f>'Project 6'!N142</f>
        <v>0</v>
      </c>
      <c r="I20" s="30">
        <f>'Project 6'!O142</f>
        <v>0</v>
      </c>
      <c r="J20" s="30">
        <f>'Project 6'!P142</f>
        <v>0</v>
      </c>
      <c r="K20" s="30">
        <f>'Project 6'!Q142</f>
        <v>0</v>
      </c>
      <c r="L20" s="30">
        <f>'Project 6'!R142</f>
        <v>0</v>
      </c>
      <c r="M20" s="30">
        <f>'Project 6'!S142</f>
        <v>0</v>
      </c>
      <c r="N20" s="30">
        <f>'Project 6'!T142</f>
        <v>0</v>
      </c>
      <c r="O20" s="30">
        <f>'Project 6'!U142</f>
        <v>0</v>
      </c>
      <c r="P20" s="30">
        <f>'Project 6'!V142</f>
        <v>0</v>
      </c>
      <c r="Q20" s="30">
        <f>'Project 6'!W142</f>
        <v>0</v>
      </c>
      <c r="R20" s="30">
        <f>'Project 6'!X142</f>
        <v>0</v>
      </c>
      <c r="S20" s="30">
        <f>'Project 6'!Y142</f>
        <v>0</v>
      </c>
      <c r="T20" s="30">
        <f>'Project 6'!Z142</f>
        <v>0</v>
      </c>
      <c r="U20" s="30">
        <f>'Project 6'!AA142</f>
        <v>0</v>
      </c>
      <c r="V20" s="30">
        <f>'Project 6'!AB142</f>
        <v>0</v>
      </c>
      <c r="W20" t="s">
        <v>74</v>
      </c>
    </row>
    <row r="21" spans="2:23">
      <c r="B21" s="67" t="s">
        <v>81</v>
      </c>
      <c r="C21" s="30">
        <f>'Project 7'!I142</f>
        <v>0</v>
      </c>
      <c r="D21" s="30">
        <f>'Project 7'!J142</f>
        <v>0</v>
      </c>
      <c r="E21" s="30">
        <f>'Project 7'!K142</f>
        <v>0</v>
      </c>
      <c r="F21" s="30">
        <f>'Project 7'!L142</f>
        <v>0</v>
      </c>
      <c r="G21" s="30">
        <f>'Project 7'!M142</f>
        <v>0</v>
      </c>
      <c r="H21" s="30">
        <f>'Project 7'!N142</f>
        <v>0</v>
      </c>
      <c r="I21" s="30">
        <f>'Project 7'!O142</f>
        <v>0</v>
      </c>
      <c r="J21" s="30">
        <f>'Project 7'!P142</f>
        <v>0</v>
      </c>
      <c r="K21" s="30">
        <f>'Project 7'!Q142</f>
        <v>0</v>
      </c>
      <c r="L21" s="30">
        <f>'Project 7'!R142</f>
        <v>0</v>
      </c>
      <c r="M21" s="30">
        <f>'Project 7'!S142</f>
        <v>0</v>
      </c>
      <c r="N21" s="30">
        <f>'Project 7'!T142</f>
        <v>0</v>
      </c>
      <c r="O21" s="30">
        <f>'Project 7'!U142</f>
        <v>0</v>
      </c>
      <c r="P21" s="30">
        <f>'Project 7'!V142</f>
        <v>0</v>
      </c>
      <c r="Q21" s="30">
        <f>'Project 7'!W142</f>
        <v>0</v>
      </c>
      <c r="R21" s="30">
        <f>'Project 7'!X142</f>
        <v>0</v>
      </c>
      <c r="S21" s="30">
        <f>'Project 7'!Y142</f>
        <v>0</v>
      </c>
      <c r="T21" s="30">
        <f>'Project 7'!Z142</f>
        <v>0</v>
      </c>
      <c r="U21" s="30">
        <f>'Project 7'!AA142</f>
        <v>0</v>
      </c>
      <c r="V21" s="30">
        <f>'Project 7'!AB142</f>
        <v>0</v>
      </c>
      <c r="W21" t="s">
        <v>74</v>
      </c>
    </row>
    <row r="22" spans="2:23">
      <c r="B22" s="67" t="s">
        <v>82</v>
      </c>
      <c r="C22" s="30">
        <f>'Project 8'!I142</f>
        <v>0</v>
      </c>
      <c r="D22" s="30">
        <f>'Project 8'!J142</f>
        <v>0</v>
      </c>
      <c r="E22" s="30">
        <f>'Project 8'!K142</f>
        <v>0</v>
      </c>
      <c r="F22" s="30">
        <f>'Project 8'!L142</f>
        <v>0</v>
      </c>
      <c r="G22" s="30">
        <f>'Project 8'!M142</f>
        <v>0</v>
      </c>
      <c r="H22" s="30">
        <f>'Project 8'!N142</f>
        <v>0</v>
      </c>
      <c r="I22" s="30">
        <f>'Project 8'!O142</f>
        <v>0</v>
      </c>
      <c r="J22" s="30">
        <f>'Project 8'!P142</f>
        <v>0</v>
      </c>
      <c r="K22" s="30">
        <f>'Project 8'!Q142</f>
        <v>0</v>
      </c>
      <c r="L22" s="30">
        <f>'Project 8'!R142</f>
        <v>0</v>
      </c>
      <c r="M22" s="30">
        <f>'Project 8'!S142</f>
        <v>0</v>
      </c>
      <c r="N22" s="30">
        <f>'Project 8'!T142</f>
        <v>0</v>
      </c>
      <c r="O22" s="30">
        <f>'Project 8'!U142</f>
        <v>0</v>
      </c>
      <c r="P22" s="30">
        <f>'Project 8'!V142</f>
        <v>0</v>
      </c>
      <c r="Q22" s="30">
        <f>'Project 8'!W142</f>
        <v>0</v>
      </c>
      <c r="R22" s="30">
        <f>'Project 8'!X142</f>
        <v>0</v>
      </c>
      <c r="S22" s="30">
        <f>'Project 8'!Y142</f>
        <v>0</v>
      </c>
      <c r="T22" s="30">
        <f>'Project 8'!Z142</f>
        <v>0</v>
      </c>
      <c r="U22" s="30">
        <f>'Project 8'!AA142</f>
        <v>0</v>
      </c>
      <c r="V22" s="30">
        <f>'Project 8'!AB142</f>
        <v>0</v>
      </c>
      <c r="W22" s="212" t="s">
        <v>74</v>
      </c>
    </row>
    <row r="23" spans="2:23">
      <c r="B23" s="67" t="s">
        <v>83</v>
      </c>
      <c r="C23" s="30">
        <f>'Project 9'!I142</f>
        <v>0</v>
      </c>
      <c r="D23" s="30">
        <f>'Project 9'!J142</f>
        <v>0</v>
      </c>
      <c r="E23" s="30">
        <f>'Project 9'!K142</f>
        <v>0</v>
      </c>
      <c r="F23" s="30">
        <f>'Project 9'!L142</f>
        <v>0</v>
      </c>
      <c r="G23" s="30">
        <f>'Project 9'!M142</f>
        <v>0</v>
      </c>
      <c r="H23" s="30">
        <f>'Project 9'!N142</f>
        <v>0</v>
      </c>
      <c r="I23" s="30">
        <f>'Project 9'!O142</f>
        <v>0</v>
      </c>
      <c r="J23" s="30">
        <f>'Project 9'!P142</f>
        <v>0</v>
      </c>
      <c r="K23" s="30">
        <f>'Project 9'!Q142</f>
        <v>0</v>
      </c>
      <c r="L23" s="30">
        <f>'Project 9'!R142</f>
        <v>0</v>
      </c>
      <c r="M23" s="30">
        <f>'Project 9'!S142</f>
        <v>0</v>
      </c>
      <c r="N23" s="30">
        <f>'Project 9'!T142</f>
        <v>0</v>
      </c>
      <c r="O23" s="30">
        <f>'Project 9'!U142</f>
        <v>0</v>
      </c>
      <c r="P23" s="30">
        <f>'Project 9'!V142</f>
        <v>0</v>
      </c>
      <c r="Q23" s="30">
        <f>'Project 9'!W142</f>
        <v>0</v>
      </c>
      <c r="R23" s="30">
        <f>'Project 9'!X142</f>
        <v>0</v>
      </c>
      <c r="S23" s="30">
        <f>'Project 9'!Y142</f>
        <v>0</v>
      </c>
      <c r="T23" s="30">
        <f>'Project 9'!Z142</f>
        <v>0</v>
      </c>
      <c r="U23" s="30">
        <f>'Project 9'!AA142</f>
        <v>0</v>
      </c>
      <c r="V23" s="30">
        <f>'Project 9'!AB142</f>
        <v>0</v>
      </c>
      <c r="W23" t="s">
        <v>74</v>
      </c>
    </row>
    <row r="24" spans="2:23">
      <c r="B24" s="67" t="s">
        <v>84</v>
      </c>
      <c r="C24" s="30">
        <f>'Project 10'!I142</f>
        <v>0</v>
      </c>
      <c r="D24" s="30">
        <f>'Project 10'!J142</f>
        <v>0</v>
      </c>
      <c r="E24" s="30">
        <f>'Project 10'!K142</f>
        <v>0</v>
      </c>
      <c r="F24" s="30">
        <f>'Project 10'!L142</f>
        <v>0</v>
      </c>
      <c r="G24" s="30">
        <f>'Project 10'!M142</f>
        <v>0</v>
      </c>
      <c r="H24" s="30">
        <f>'Project 10'!N142</f>
        <v>0</v>
      </c>
      <c r="I24" s="30">
        <f>'Project 10'!O142</f>
        <v>0</v>
      </c>
      <c r="J24" s="30">
        <f>'Project 10'!P142</f>
        <v>0</v>
      </c>
      <c r="K24" s="30">
        <f>'Project 10'!Q142</f>
        <v>0</v>
      </c>
      <c r="L24" s="30">
        <f>'Project 10'!R142</f>
        <v>0</v>
      </c>
      <c r="M24" s="30">
        <f>'Project 10'!S142</f>
        <v>0</v>
      </c>
      <c r="N24" s="30">
        <f>'Project 10'!T142</f>
        <v>0</v>
      </c>
      <c r="O24" s="30">
        <f>'Project 10'!U142</f>
        <v>0</v>
      </c>
      <c r="P24" s="30">
        <f>'Project 10'!V142</f>
        <v>0</v>
      </c>
      <c r="Q24" s="30">
        <f>'Project 10'!W142</f>
        <v>0</v>
      </c>
      <c r="R24" s="30">
        <f>'Project 10'!X142</f>
        <v>0</v>
      </c>
      <c r="S24" s="30">
        <f>'Project 10'!Y142</f>
        <v>0</v>
      </c>
      <c r="T24" s="30">
        <f>'Project 10'!Z142</f>
        <v>0</v>
      </c>
      <c r="U24" s="30">
        <f>'Project 10'!AA142</f>
        <v>0</v>
      </c>
      <c r="V24" s="30">
        <f>'Project 10'!AB142</f>
        <v>0</v>
      </c>
      <c r="W24" t="s">
        <v>74</v>
      </c>
    </row>
    <row r="25" spans="2:23">
      <c r="B25" s="67" t="s">
        <v>85</v>
      </c>
      <c r="C25" s="30">
        <f>'Project 11'!I142</f>
        <v>0</v>
      </c>
      <c r="D25" s="30">
        <f>'Project 11'!J142</f>
        <v>0</v>
      </c>
      <c r="E25" s="30">
        <f>'Project 11'!K142</f>
        <v>0</v>
      </c>
      <c r="F25" s="30">
        <f>'Project 11'!L142</f>
        <v>0</v>
      </c>
      <c r="G25" s="30">
        <f>'Project 11'!M142</f>
        <v>0</v>
      </c>
      <c r="H25" s="30">
        <f>'Project 11'!N142</f>
        <v>0</v>
      </c>
      <c r="I25" s="30">
        <f>'Project 11'!O142</f>
        <v>0</v>
      </c>
      <c r="J25" s="30">
        <f>'Project 11'!P142</f>
        <v>0</v>
      </c>
      <c r="K25" s="30">
        <f>'Project 11'!Q142</f>
        <v>0</v>
      </c>
      <c r="L25" s="30">
        <f>'Project 11'!R142</f>
        <v>0</v>
      </c>
      <c r="M25" s="30">
        <f>'Project 11'!S142</f>
        <v>0</v>
      </c>
      <c r="N25" s="30">
        <f>'Project 11'!T142</f>
        <v>0</v>
      </c>
      <c r="O25" s="30">
        <f>'Project 11'!U142</f>
        <v>0</v>
      </c>
      <c r="P25" s="30">
        <f>'Project 11'!V142</f>
        <v>0</v>
      </c>
      <c r="Q25" s="30">
        <f>'Project 11'!W142</f>
        <v>0</v>
      </c>
      <c r="R25" s="30">
        <f>'Project 11'!X142</f>
        <v>0</v>
      </c>
      <c r="S25" s="30">
        <f>'Project 11'!Y142</f>
        <v>0</v>
      </c>
      <c r="T25" s="30">
        <f>'Project 11'!Z142</f>
        <v>0</v>
      </c>
      <c r="U25" s="30">
        <f>'Project 11'!AA142</f>
        <v>0</v>
      </c>
      <c r="V25" s="30">
        <f>'Project 11'!AB142</f>
        <v>0</v>
      </c>
      <c r="W25" t="s">
        <v>74</v>
      </c>
    </row>
    <row r="26" spans="2:23">
      <c r="B26" s="67" t="s">
        <v>86</v>
      </c>
      <c r="C26" s="30">
        <f>'Project 12'!I142</f>
        <v>0</v>
      </c>
      <c r="D26" s="30">
        <f>'Project 12'!J142</f>
        <v>0</v>
      </c>
      <c r="E26" s="30">
        <f>'Project 12'!K142</f>
        <v>0</v>
      </c>
      <c r="F26" s="30">
        <f>'Project 12'!L142</f>
        <v>0</v>
      </c>
      <c r="G26" s="30">
        <f>'Project 12'!M142</f>
        <v>0</v>
      </c>
      <c r="H26" s="30">
        <f>'Project 12'!N142</f>
        <v>0</v>
      </c>
      <c r="I26" s="30">
        <f>'Project 12'!O142</f>
        <v>0</v>
      </c>
      <c r="J26" s="30">
        <f>'Project 12'!P142</f>
        <v>0</v>
      </c>
      <c r="K26" s="30">
        <f>'Project 12'!Q142</f>
        <v>0</v>
      </c>
      <c r="L26" s="30">
        <f>'Project 12'!R142</f>
        <v>0</v>
      </c>
      <c r="M26" s="30">
        <f>'Project 12'!S142</f>
        <v>0</v>
      </c>
      <c r="N26" s="30">
        <f>'Project 12'!T142</f>
        <v>0</v>
      </c>
      <c r="O26" s="30">
        <f>'Project 12'!U142</f>
        <v>0</v>
      </c>
      <c r="P26" s="30">
        <f>'Project 12'!V142</f>
        <v>0</v>
      </c>
      <c r="Q26" s="30">
        <f>'Project 12'!W142</f>
        <v>0</v>
      </c>
      <c r="R26" s="30">
        <f>'Project 12'!X142</f>
        <v>0</v>
      </c>
      <c r="S26" s="30">
        <f>'Project 12'!Y142</f>
        <v>0</v>
      </c>
      <c r="T26" s="30">
        <f>'Project 12'!Z142</f>
        <v>0</v>
      </c>
      <c r="U26" s="30">
        <f>'Project 12'!AA142</f>
        <v>0</v>
      </c>
      <c r="V26" s="30">
        <f>'Project 12'!AB142</f>
        <v>0</v>
      </c>
      <c r="W26" t="s">
        <v>74</v>
      </c>
    </row>
    <row r="27" spans="2:23">
      <c r="B27" s="67" t="s">
        <v>87</v>
      </c>
      <c r="C27" s="30">
        <f>'Project 13'!I142</f>
        <v>0</v>
      </c>
      <c r="D27" s="30">
        <f>'Project 13'!J142</f>
        <v>0</v>
      </c>
      <c r="E27" s="30">
        <f>'Project 13'!K142</f>
        <v>0</v>
      </c>
      <c r="F27" s="30">
        <f>'Project 13'!L142</f>
        <v>0</v>
      </c>
      <c r="G27" s="30">
        <f>'Project 13'!M142</f>
        <v>0</v>
      </c>
      <c r="H27" s="30">
        <f>'Project 13'!N142</f>
        <v>0</v>
      </c>
      <c r="I27" s="30">
        <f>'Project 13'!O142</f>
        <v>0</v>
      </c>
      <c r="J27" s="30">
        <f>'Project 13'!P142</f>
        <v>0</v>
      </c>
      <c r="K27" s="30">
        <f>'Project 13'!Q142</f>
        <v>0</v>
      </c>
      <c r="L27" s="30">
        <f>'Project 13'!R142</f>
        <v>0</v>
      </c>
      <c r="M27" s="30">
        <f>'Project 13'!S142</f>
        <v>0</v>
      </c>
      <c r="N27" s="30">
        <f>'Project 13'!T142</f>
        <v>0</v>
      </c>
      <c r="O27" s="30">
        <f>'Project 13'!U142</f>
        <v>0</v>
      </c>
      <c r="P27" s="30">
        <f>'Project 13'!V142</f>
        <v>0</v>
      </c>
      <c r="Q27" s="30">
        <f>'Project 13'!W142</f>
        <v>0</v>
      </c>
      <c r="R27" s="30">
        <f>'Project 13'!X142</f>
        <v>0</v>
      </c>
      <c r="S27" s="30">
        <f>'Project 13'!Y142</f>
        <v>0</v>
      </c>
      <c r="T27" s="30">
        <f>'Project 13'!Z142</f>
        <v>0</v>
      </c>
      <c r="U27" s="30">
        <f>'Project 13'!AA142</f>
        <v>0</v>
      </c>
      <c r="V27" s="30">
        <f>'Project 13'!AB142</f>
        <v>0</v>
      </c>
      <c r="W27" s="212" t="s">
        <v>74</v>
      </c>
    </row>
    <row r="28" spans="2:23">
      <c r="B28" s="67" t="s">
        <v>88</v>
      </c>
      <c r="C28" s="30">
        <f>'Project 14'!I142</f>
        <v>0</v>
      </c>
      <c r="D28" s="30">
        <f>'Project 14'!J142</f>
        <v>0</v>
      </c>
      <c r="E28" s="30">
        <f>'Project 14'!K142</f>
        <v>0</v>
      </c>
      <c r="F28" s="30">
        <f>'Project 14'!L142</f>
        <v>0</v>
      </c>
      <c r="G28" s="30">
        <f>'Project 14'!M142</f>
        <v>0</v>
      </c>
      <c r="H28" s="30">
        <f>'Project 14'!N142</f>
        <v>0</v>
      </c>
      <c r="I28" s="30">
        <f>'Project 14'!O142</f>
        <v>0</v>
      </c>
      <c r="J28" s="30">
        <f>'Project 14'!P142</f>
        <v>0</v>
      </c>
      <c r="K28" s="30">
        <f>'Project 14'!Q142</f>
        <v>0</v>
      </c>
      <c r="L28" s="30">
        <f>'Project 14'!R142</f>
        <v>0</v>
      </c>
      <c r="M28" s="30">
        <f>'Project 14'!S142</f>
        <v>0</v>
      </c>
      <c r="N28" s="30">
        <f>'Project 14'!T142</f>
        <v>0</v>
      </c>
      <c r="O28" s="30">
        <f>'Project 14'!U142</f>
        <v>0</v>
      </c>
      <c r="P28" s="30">
        <f>'Project 14'!V142</f>
        <v>0</v>
      </c>
      <c r="Q28" s="30">
        <f>'Project 14'!W142</f>
        <v>0</v>
      </c>
      <c r="R28" s="30">
        <f>'Project 14'!X142</f>
        <v>0</v>
      </c>
      <c r="S28" s="30">
        <f>'Project 14'!Y142</f>
        <v>0</v>
      </c>
      <c r="T28" s="30">
        <f>'Project 14'!Z142</f>
        <v>0</v>
      </c>
      <c r="U28" s="30">
        <f>'Project 14'!AA142</f>
        <v>0</v>
      </c>
      <c r="V28" s="30">
        <f>'Project 14'!AB142</f>
        <v>0</v>
      </c>
      <c r="W28" t="s">
        <v>74</v>
      </c>
    </row>
    <row r="29" spans="2:23">
      <c r="B29" s="67" t="s">
        <v>89</v>
      </c>
      <c r="C29" s="30">
        <f>'Project 15'!I142</f>
        <v>0</v>
      </c>
      <c r="D29" s="30">
        <f>'Project 15'!J142</f>
        <v>0</v>
      </c>
      <c r="E29" s="30">
        <f>'Project 15'!K142</f>
        <v>0</v>
      </c>
      <c r="F29" s="30">
        <f>'Project 15'!L142</f>
        <v>0</v>
      </c>
      <c r="G29" s="30">
        <f>'Project 15'!M142</f>
        <v>0</v>
      </c>
      <c r="H29" s="30">
        <f>'Project 15'!N142</f>
        <v>0</v>
      </c>
      <c r="I29" s="30">
        <f>'Project 15'!O142</f>
        <v>0</v>
      </c>
      <c r="J29" s="30">
        <f>'Project 15'!P142</f>
        <v>0</v>
      </c>
      <c r="K29" s="30">
        <f>'Project 15'!Q142</f>
        <v>0</v>
      </c>
      <c r="L29" s="30">
        <f>'Project 15'!R142</f>
        <v>0</v>
      </c>
      <c r="M29" s="30">
        <f>'Project 15'!S142</f>
        <v>0</v>
      </c>
      <c r="N29" s="30">
        <f>'Project 15'!T142</f>
        <v>0</v>
      </c>
      <c r="O29" s="30">
        <f>'Project 15'!U142</f>
        <v>0</v>
      </c>
      <c r="P29" s="30">
        <f>'Project 15'!V142</f>
        <v>0</v>
      </c>
      <c r="Q29" s="30">
        <f>'Project 15'!W142</f>
        <v>0</v>
      </c>
      <c r="R29" s="30">
        <f>'Project 15'!X142</f>
        <v>0</v>
      </c>
      <c r="S29" s="30">
        <f>'Project 15'!Y142</f>
        <v>0</v>
      </c>
      <c r="T29" s="30">
        <f>'Project 15'!Z142</f>
        <v>0</v>
      </c>
      <c r="U29" s="30">
        <f>'Project 15'!AA142</f>
        <v>0</v>
      </c>
      <c r="V29" s="30">
        <f>'Project 15'!AB142</f>
        <v>0</v>
      </c>
      <c r="W29" t="s">
        <v>74</v>
      </c>
    </row>
    <row r="30" spans="2:23">
      <c r="B30" s="67" t="s">
        <v>90</v>
      </c>
      <c r="C30" s="30">
        <f>'Project 16'!I142</f>
        <v>0</v>
      </c>
      <c r="D30" s="30">
        <f>'Project 16'!J142</f>
        <v>0</v>
      </c>
      <c r="E30" s="30">
        <f>'Project 16'!K142</f>
        <v>0</v>
      </c>
      <c r="F30" s="30">
        <f>'Project 16'!L142</f>
        <v>0</v>
      </c>
      <c r="G30" s="30">
        <f>'Project 16'!M142</f>
        <v>0</v>
      </c>
      <c r="H30" s="30">
        <f>'Project 16'!N142</f>
        <v>0</v>
      </c>
      <c r="I30" s="30">
        <f>'Project 16'!O142</f>
        <v>0</v>
      </c>
      <c r="J30" s="30">
        <f>'Project 16'!P142</f>
        <v>0</v>
      </c>
      <c r="K30" s="30">
        <f>'Project 16'!Q142</f>
        <v>0</v>
      </c>
      <c r="L30" s="30">
        <f>'Project 16'!R142</f>
        <v>0</v>
      </c>
      <c r="M30" s="30">
        <f>'Project 16'!S142</f>
        <v>0</v>
      </c>
      <c r="N30" s="30">
        <f>'Project 16'!T142</f>
        <v>0</v>
      </c>
      <c r="O30" s="30">
        <f>'Project 16'!U142</f>
        <v>0</v>
      </c>
      <c r="P30" s="30">
        <f>'Project 16'!V142</f>
        <v>0</v>
      </c>
      <c r="Q30" s="30">
        <f>'Project 16'!W142</f>
        <v>0</v>
      </c>
      <c r="R30" s="30">
        <f>'Project 16'!X142</f>
        <v>0</v>
      </c>
      <c r="S30" s="30">
        <f>'Project 16'!Y142</f>
        <v>0</v>
      </c>
      <c r="T30" s="30">
        <f>'Project 16'!Z142</f>
        <v>0</v>
      </c>
      <c r="U30" s="30">
        <f>'Project 16'!AA142</f>
        <v>0</v>
      </c>
      <c r="V30" s="30">
        <f>'Project 16'!AB142</f>
        <v>0</v>
      </c>
      <c r="W30" t="s">
        <v>74</v>
      </c>
    </row>
    <row r="31" spans="2:23">
      <c r="B31" s="67" t="s">
        <v>91</v>
      </c>
      <c r="C31" s="30">
        <f>'Project 17'!I142</f>
        <v>0</v>
      </c>
      <c r="D31" s="30">
        <f>'Project 17'!J142</f>
        <v>0</v>
      </c>
      <c r="E31" s="30">
        <f>'Project 17'!K142</f>
        <v>0</v>
      </c>
      <c r="F31" s="30">
        <f>'Project 17'!L142</f>
        <v>0</v>
      </c>
      <c r="G31" s="30">
        <f>'Project 17'!M142</f>
        <v>0</v>
      </c>
      <c r="H31" s="30">
        <f>'Project 17'!N142</f>
        <v>0</v>
      </c>
      <c r="I31" s="30">
        <f>'Project 17'!O142</f>
        <v>0</v>
      </c>
      <c r="J31" s="30">
        <f>'Project 17'!P142</f>
        <v>0</v>
      </c>
      <c r="K31" s="30">
        <f>'Project 17'!Q142</f>
        <v>0</v>
      </c>
      <c r="L31" s="30">
        <f>'Project 17'!R142</f>
        <v>0</v>
      </c>
      <c r="M31" s="30">
        <f>'Project 17'!S142</f>
        <v>0</v>
      </c>
      <c r="N31" s="30">
        <f>'Project 17'!T142</f>
        <v>0</v>
      </c>
      <c r="O31" s="30">
        <f>'Project 17'!U142</f>
        <v>0</v>
      </c>
      <c r="P31" s="30">
        <f>'Project 17'!V142</f>
        <v>0</v>
      </c>
      <c r="Q31" s="30">
        <f>'Project 17'!W142</f>
        <v>0</v>
      </c>
      <c r="R31" s="30">
        <f>'Project 17'!X142</f>
        <v>0</v>
      </c>
      <c r="S31" s="30">
        <f>'Project 17'!Y142</f>
        <v>0</v>
      </c>
      <c r="T31" s="30">
        <f>'Project 17'!Z142</f>
        <v>0</v>
      </c>
      <c r="U31" s="30">
        <f>'Project 17'!AA142</f>
        <v>0</v>
      </c>
      <c r="V31" s="30">
        <f>'Project 17'!AB142</f>
        <v>0</v>
      </c>
      <c r="W31" s="212" t="s">
        <v>74</v>
      </c>
    </row>
    <row r="32" spans="2:23">
      <c r="B32" s="67" t="s">
        <v>92</v>
      </c>
      <c r="C32" s="30">
        <f>'Project 18'!I142</f>
        <v>0</v>
      </c>
      <c r="D32" s="30">
        <f>'Project 18'!J142</f>
        <v>0</v>
      </c>
      <c r="E32" s="30">
        <f>'Project 18'!K142</f>
        <v>0</v>
      </c>
      <c r="F32" s="30">
        <f>'Project 18'!L142</f>
        <v>0</v>
      </c>
      <c r="G32" s="30">
        <f>'Project 18'!M142</f>
        <v>0</v>
      </c>
      <c r="H32" s="30">
        <f>'Project 18'!N142</f>
        <v>0</v>
      </c>
      <c r="I32" s="30">
        <f>'Project 18'!O142</f>
        <v>0</v>
      </c>
      <c r="J32" s="30">
        <f>'Project 18'!P142</f>
        <v>0</v>
      </c>
      <c r="K32" s="30">
        <f>'Project 18'!Q142</f>
        <v>0</v>
      </c>
      <c r="L32" s="30">
        <f>'Project 18'!R142</f>
        <v>0</v>
      </c>
      <c r="M32" s="30">
        <f>'Project 18'!S142</f>
        <v>0</v>
      </c>
      <c r="N32" s="30">
        <f>'Project 18'!T142</f>
        <v>0</v>
      </c>
      <c r="O32" s="30">
        <f>'Project 18'!U142</f>
        <v>0</v>
      </c>
      <c r="P32" s="30">
        <f>'Project 18'!V142</f>
        <v>0</v>
      </c>
      <c r="Q32" s="30">
        <f>'Project 18'!W142</f>
        <v>0</v>
      </c>
      <c r="R32" s="30">
        <f>'Project 18'!X142</f>
        <v>0</v>
      </c>
      <c r="S32" s="30">
        <f>'Project 18'!Y142</f>
        <v>0</v>
      </c>
      <c r="T32" s="30">
        <f>'Project 18'!Z142</f>
        <v>0</v>
      </c>
      <c r="U32" s="30">
        <f>'Project 18'!AA142</f>
        <v>0</v>
      </c>
      <c r="V32" s="30">
        <f>'Project 18'!AB142</f>
        <v>0</v>
      </c>
      <c r="W32" t="s">
        <v>74</v>
      </c>
    </row>
    <row r="33" spans="2:23">
      <c r="B33" s="67" t="s">
        <v>93</v>
      </c>
      <c r="C33" s="30">
        <f>'Project 19'!I142</f>
        <v>0</v>
      </c>
      <c r="D33" s="30">
        <f>'Project 19'!J142</f>
        <v>0</v>
      </c>
      <c r="E33" s="30">
        <f>'Project 19'!K142</f>
        <v>0</v>
      </c>
      <c r="F33" s="30">
        <f>'Project 19'!L142</f>
        <v>0</v>
      </c>
      <c r="G33" s="30">
        <f>'Project 19'!M142</f>
        <v>0</v>
      </c>
      <c r="H33" s="30">
        <f>'Project 19'!N142</f>
        <v>0</v>
      </c>
      <c r="I33" s="30">
        <f>'Project 19'!O142</f>
        <v>0</v>
      </c>
      <c r="J33" s="30">
        <f>'Project 19'!P142</f>
        <v>0</v>
      </c>
      <c r="K33" s="30">
        <f>'Project 19'!Q142</f>
        <v>0</v>
      </c>
      <c r="L33" s="30">
        <f>'Project 19'!R142</f>
        <v>0</v>
      </c>
      <c r="M33" s="30">
        <f>'Project 19'!S142</f>
        <v>0</v>
      </c>
      <c r="N33" s="30">
        <f>'Project 19'!T142</f>
        <v>0</v>
      </c>
      <c r="O33" s="30">
        <f>'Project 19'!U142</f>
        <v>0</v>
      </c>
      <c r="P33" s="30">
        <f>'Project 19'!V142</f>
        <v>0</v>
      </c>
      <c r="Q33" s="30">
        <f>'Project 19'!W142</f>
        <v>0</v>
      </c>
      <c r="R33" s="30">
        <f>'Project 19'!X142</f>
        <v>0</v>
      </c>
      <c r="S33" s="30">
        <f>'Project 19'!Y142</f>
        <v>0</v>
      </c>
      <c r="T33" s="30">
        <f>'Project 19'!Z142</f>
        <v>0</v>
      </c>
      <c r="U33" s="30">
        <f>'Project 19'!AA142</f>
        <v>0</v>
      </c>
      <c r="V33" s="30">
        <f>'Project 19'!AB142</f>
        <v>0</v>
      </c>
      <c r="W33" t="s">
        <v>74</v>
      </c>
    </row>
    <row r="34" spans="2:23">
      <c r="B34" s="67" t="s">
        <v>94</v>
      </c>
      <c r="C34" s="30">
        <f>'Project 20'!I142</f>
        <v>0</v>
      </c>
      <c r="D34" s="30">
        <f>'Project 20'!J142</f>
        <v>0</v>
      </c>
      <c r="E34" s="30">
        <f>'Project 20'!K142</f>
        <v>0</v>
      </c>
      <c r="F34" s="30">
        <f>'Project 20'!L142</f>
        <v>0</v>
      </c>
      <c r="G34" s="30">
        <f>'Project 20'!M142</f>
        <v>0</v>
      </c>
      <c r="H34" s="30">
        <f>'Project 20'!N142</f>
        <v>0</v>
      </c>
      <c r="I34" s="30">
        <f>'Project 20'!O142</f>
        <v>0</v>
      </c>
      <c r="J34" s="30">
        <f>'Project 20'!P142</f>
        <v>0</v>
      </c>
      <c r="K34" s="30">
        <f>'Project 20'!Q142</f>
        <v>0</v>
      </c>
      <c r="L34" s="30">
        <f>'Project 20'!R142</f>
        <v>0</v>
      </c>
      <c r="M34" s="30">
        <f>'Project 20'!S142</f>
        <v>0</v>
      </c>
      <c r="N34" s="30">
        <f>'Project 20'!T142</f>
        <v>0</v>
      </c>
      <c r="O34" s="30">
        <f>'Project 20'!U142</f>
        <v>0</v>
      </c>
      <c r="P34" s="30">
        <f>'Project 20'!V142</f>
        <v>0</v>
      </c>
      <c r="Q34" s="30">
        <f>'Project 20'!W142</f>
        <v>0</v>
      </c>
      <c r="R34" s="30">
        <f>'Project 20'!X142</f>
        <v>0</v>
      </c>
      <c r="S34" s="30">
        <f>'Project 20'!Y142</f>
        <v>0</v>
      </c>
      <c r="T34" s="30">
        <f>'Project 20'!Z142</f>
        <v>0</v>
      </c>
      <c r="U34" s="30">
        <f>'Project 20'!AA142</f>
        <v>0</v>
      </c>
      <c r="V34" s="30">
        <f>'Project 20'!AB142</f>
        <v>0</v>
      </c>
      <c r="W34" s="212" t="s">
        <v>74</v>
      </c>
    </row>
    <row r="35" spans="2:23">
      <c r="B35" s="67" t="s">
        <v>95</v>
      </c>
      <c r="C35" s="30">
        <f>'Project 21'!I142</f>
        <v>0</v>
      </c>
      <c r="D35" s="30">
        <f>'Project 21'!J142</f>
        <v>0</v>
      </c>
      <c r="E35" s="30">
        <f>'Project 21'!K142</f>
        <v>0</v>
      </c>
      <c r="F35" s="30">
        <f>'Project 21'!L142</f>
        <v>0</v>
      </c>
      <c r="G35" s="30">
        <f>'Project 21'!M142</f>
        <v>0</v>
      </c>
      <c r="H35" s="30">
        <f>'Project 21'!N142</f>
        <v>0</v>
      </c>
      <c r="I35" s="30">
        <f>'Project 21'!O142</f>
        <v>0</v>
      </c>
      <c r="J35" s="30">
        <f>'Project 21'!P142</f>
        <v>0</v>
      </c>
      <c r="K35" s="30">
        <f>'Project 21'!Q142</f>
        <v>0</v>
      </c>
      <c r="L35" s="30">
        <f>'Project 21'!R142</f>
        <v>0</v>
      </c>
      <c r="M35" s="30">
        <f>'Project 21'!S142</f>
        <v>0</v>
      </c>
      <c r="N35" s="30">
        <f>'Project 21'!T142</f>
        <v>0</v>
      </c>
      <c r="O35" s="30">
        <f>'Project 21'!U142</f>
        <v>0</v>
      </c>
      <c r="P35" s="30">
        <f>'Project 21'!V142</f>
        <v>0</v>
      </c>
      <c r="Q35" s="30">
        <f>'Project 21'!W142</f>
        <v>0</v>
      </c>
      <c r="R35" s="30">
        <f>'Project 21'!X142</f>
        <v>0</v>
      </c>
      <c r="S35" s="30">
        <f>'Project 21'!Y142</f>
        <v>0</v>
      </c>
      <c r="T35" s="30">
        <f>'Project 21'!Z142</f>
        <v>0</v>
      </c>
      <c r="U35" s="30">
        <f>'Project 21'!AA142</f>
        <v>0</v>
      </c>
      <c r="V35" s="30">
        <f>'Project 21'!AB142</f>
        <v>0</v>
      </c>
      <c r="W35" s="212" t="s">
        <v>74</v>
      </c>
    </row>
    <row r="36" spans="2:23">
      <c r="B36" s="67" t="s">
        <v>96</v>
      </c>
      <c r="C36" s="30">
        <f>'Project 22'!I142</f>
        <v>0</v>
      </c>
      <c r="D36" s="30">
        <f>'Project 22'!J142</f>
        <v>0</v>
      </c>
      <c r="E36" s="30">
        <f>'Project 22'!K142</f>
        <v>0</v>
      </c>
      <c r="F36" s="30">
        <f>'Project 22'!L142</f>
        <v>0</v>
      </c>
      <c r="G36" s="30">
        <f>'Project 22'!M142</f>
        <v>0</v>
      </c>
      <c r="H36" s="30">
        <f>'Project 22'!N142</f>
        <v>0</v>
      </c>
      <c r="I36" s="30">
        <f>'Project 22'!O142</f>
        <v>0</v>
      </c>
      <c r="J36" s="30">
        <f>'Project 22'!P142</f>
        <v>0</v>
      </c>
      <c r="K36" s="30">
        <f>'Project 22'!Q142</f>
        <v>0</v>
      </c>
      <c r="L36" s="30">
        <f>'Project 22'!R142</f>
        <v>0</v>
      </c>
      <c r="M36" s="30">
        <f>'Project 22'!S142</f>
        <v>0</v>
      </c>
      <c r="N36" s="30">
        <f>'Project 22'!T142</f>
        <v>0</v>
      </c>
      <c r="O36" s="30">
        <f>'Project 22'!U142</f>
        <v>0</v>
      </c>
      <c r="P36" s="30">
        <f>'Project 22'!V142</f>
        <v>0</v>
      </c>
      <c r="Q36" s="30">
        <f>'Project 22'!W142</f>
        <v>0</v>
      </c>
      <c r="R36" s="30">
        <f>'Project 22'!X142</f>
        <v>0</v>
      </c>
      <c r="S36" s="30">
        <f>'Project 22'!Y142</f>
        <v>0</v>
      </c>
      <c r="T36" s="30">
        <f>'Project 22'!Z142</f>
        <v>0</v>
      </c>
      <c r="U36" s="30">
        <f>'Project 22'!AA142</f>
        <v>0</v>
      </c>
      <c r="V36" s="30">
        <f>'Project 22'!AB142</f>
        <v>0</v>
      </c>
      <c r="W36" s="212" t="s">
        <v>74</v>
      </c>
    </row>
    <row r="37" spans="2:23">
      <c r="B37" s="67" t="s">
        <v>97</v>
      </c>
      <c r="C37" s="30">
        <f>'Project 23'!I142</f>
        <v>0</v>
      </c>
      <c r="D37" s="30">
        <f>'Project 23'!J142</f>
        <v>0</v>
      </c>
      <c r="E37" s="30">
        <f>'Project 23'!K142</f>
        <v>0</v>
      </c>
      <c r="F37" s="30">
        <f>'Project 23'!L142</f>
        <v>0</v>
      </c>
      <c r="G37" s="30">
        <f>'Project 23'!M142</f>
        <v>0</v>
      </c>
      <c r="H37" s="30">
        <f>'Project 23'!N142</f>
        <v>0</v>
      </c>
      <c r="I37" s="30">
        <f>'Project 23'!O142</f>
        <v>0</v>
      </c>
      <c r="J37" s="30">
        <f>'Project 23'!P142</f>
        <v>0</v>
      </c>
      <c r="K37" s="30">
        <f>'Project 23'!Q142</f>
        <v>0</v>
      </c>
      <c r="L37" s="30">
        <f>'Project 23'!R142</f>
        <v>0</v>
      </c>
      <c r="M37" s="30">
        <f>'Project 23'!S142</f>
        <v>0</v>
      </c>
      <c r="N37" s="30">
        <f>'Project 23'!T142</f>
        <v>0</v>
      </c>
      <c r="O37" s="30">
        <f>'Project 23'!U142</f>
        <v>0</v>
      </c>
      <c r="P37" s="30">
        <f>'Project 23'!V142</f>
        <v>0</v>
      </c>
      <c r="Q37" s="30">
        <f>'Project 23'!W142</f>
        <v>0</v>
      </c>
      <c r="R37" s="30">
        <f>'Project 23'!X142</f>
        <v>0</v>
      </c>
      <c r="S37" s="30">
        <f>'Project 23'!Y142</f>
        <v>0</v>
      </c>
      <c r="T37" s="30">
        <f>'Project 23'!Z142</f>
        <v>0</v>
      </c>
      <c r="U37" s="30">
        <f>'Project 23'!AA142</f>
        <v>0</v>
      </c>
      <c r="V37" s="30">
        <f>'Project 23'!AB142</f>
        <v>0</v>
      </c>
      <c r="W37" s="212" t="s">
        <v>74</v>
      </c>
    </row>
    <row r="38" spans="2:23">
      <c r="B38" s="67" t="s">
        <v>98</v>
      </c>
      <c r="C38" s="30">
        <f>'Project 24'!I142</f>
        <v>0</v>
      </c>
      <c r="D38" s="30">
        <f>'Project 24'!J142</f>
        <v>0</v>
      </c>
      <c r="E38" s="30">
        <f>'Project 24'!K142</f>
        <v>0</v>
      </c>
      <c r="F38" s="30">
        <f>'Project 24'!L142</f>
        <v>0</v>
      </c>
      <c r="G38" s="30">
        <f>'Project 24'!M142</f>
        <v>0</v>
      </c>
      <c r="H38" s="30">
        <f>'Project 24'!N142</f>
        <v>0</v>
      </c>
      <c r="I38" s="30">
        <f>'Project 24'!O142</f>
        <v>0</v>
      </c>
      <c r="J38" s="30">
        <f>'Project 24'!P142</f>
        <v>0</v>
      </c>
      <c r="K38" s="30">
        <f>'Project 24'!Q142</f>
        <v>0</v>
      </c>
      <c r="L38" s="30">
        <f>'Project 24'!R142</f>
        <v>0</v>
      </c>
      <c r="M38" s="30">
        <f>'Project 24'!S142</f>
        <v>0</v>
      </c>
      <c r="N38" s="30">
        <f>'Project 24'!T142</f>
        <v>0</v>
      </c>
      <c r="O38" s="30">
        <f>'Project 24'!U142</f>
        <v>0</v>
      </c>
      <c r="P38" s="30">
        <f>'Project 24'!V142</f>
        <v>0</v>
      </c>
      <c r="Q38" s="30">
        <f>'Project 24'!W142</f>
        <v>0</v>
      </c>
      <c r="R38" s="30">
        <f>'Project 24'!X142</f>
        <v>0</v>
      </c>
      <c r="S38" s="30">
        <f>'Project 24'!Y142</f>
        <v>0</v>
      </c>
      <c r="T38" s="30">
        <f>'Project 24'!Z142</f>
        <v>0</v>
      </c>
      <c r="U38" s="30">
        <f>'Project 24'!AA142</f>
        <v>0</v>
      </c>
      <c r="V38" s="30">
        <f>'Project 24'!AB142</f>
        <v>0</v>
      </c>
      <c r="W38" s="212" t="s">
        <v>74</v>
      </c>
    </row>
    <row r="39" spans="2:23">
      <c r="B39" s="67" t="s">
        <v>99</v>
      </c>
      <c r="C39" s="30">
        <f>'Project 25'!I142</f>
        <v>0</v>
      </c>
      <c r="D39" s="30">
        <f>'Project 25'!J142</f>
        <v>0</v>
      </c>
      <c r="E39" s="30">
        <f>'Project 25'!K142</f>
        <v>0</v>
      </c>
      <c r="F39" s="30">
        <f>'Project 25'!L142</f>
        <v>0</v>
      </c>
      <c r="G39" s="30">
        <f>'Project 25'!M142</f>
        <v>0</v>
      </c>
      <c r="H39" s="30">
        <f>'Project 25'!N142</f>
        <v>0</v>
      </c>
      <c r="I39" s="30">
        <f>'Project 25'!O142</f>
        <v>0</v>
      </c>
      <c r="J39" s="30">
        <f>'Project 25'!P142</f>
        <v>0</v>
      </c>
      <c r="K39" s="30">
        <f>'Project 25'!Q142</f>
        <v>0</v>
      </c>
      <c r="L39" s="30">
        <f>'Project 25'!R142</f>
        <v>0</v>
      </c>
      <c r="M39" s="30">
        <f>'Project 25'!S142</f>
        <v>0</v>
      </c>
      <c r="N39" s="30">
        <f>'Project 25'!T142</f>
        <v>0</v>
      </c>
      <c r="O39" s="30">
        <f>'Project 25'!U142</f>
        <v>0</v>
      </c>
      <c r="P39" s="30">
        <f>'Project 25'!V142</f>
        <v>0</v>
      </c>
      <c r="Q39" s="30">
        <f>'Project 25'!W142</f>
        <v>0</v>
      </c>
      <c r="R39" s="30">
        <f>'Project 25'!X142</f>
        <v>0</v>
      </c>
      <c r="S39" s="30">
        <f>'Project 25'!Y142</f>
        <v>0</v>
      </c>
      <c r="T39" s="30">
        <f>'Project 25'!Z142</f>
        <v>0</v>
      </c>
      <c r="U39" s="30">
        <f>'Project 25'!AA142</f>
        <v>0</v>
      </c>
      <c r="V39" s="30">
        <f>'Project 25'!AB142</f>
        <v>0</v>
      </c>
      <c r="W39" s="212" t="s">
        <v>74</v>
      </c>
    </row>
    <row r="40" spans="2:23">
      <c r="B40" s="202" t="s">
        <v>100</v>
      </c>
      <c r="C40" s="30"/>
      <c r="D40" s="30"/>
      <c r="E40" s="30"/>
      <c r="F40" s="30"/>
      <c r="G40" s="30"/>
      <c r="H40" s="30"/>
      <c r="I40" s="30"/>
      <c r="J40" s="30"/>
      <c r="K40" s="30"/>
      <c r="L40" s="30"/>
      <c r="M40" s="30"/>
      <c r="N40" s="30"/>
      <c r="O40" s="30"/>
      <c r="P40" s="30"/>
      <c r="Q40" s="30"/>
      <c r="R40" s="30"/>
      <c r="S40" s="30"/>
      <c r="T40" s="30"/>
      <c r="U40" s="30"/>
      <c r="V40" s="30"/>
    </row>
    <row r="41" spans="2:23">
      <c r="B41" s="202" t="s">
        <v>101</v>
      </c>
      <c r="C41" s="30">
        <v>0</v>
      </c>
      <c r="D41" s="30">
        <v>0</v>
      </c>
      <c r="E41" s="30">
        <v>0</v>
      </c>
      <c r="F41" s="30">
        <v>0</v>
      </c>
      <c r="G41" s="30">
        <v>0</v>
      </c>
      <c r="H41" s="30">
        <v>0</v>
      </c>
      <c r="I41" s="30">
        <v>0</v>
      </c>
      <c r="J41" s="30">
        <v>0</v>
      </c>
      <c r="K41" s="30">
        <v>0</v>
      </c>
      <c r="L41" s="30">
        <v>0</v>
      </c>
      <c r="M41" s="30">
        <v>0</v>
      </c>
      <c r="N41" s="30">
        <v>0</v>
      </c>
      <c r="O41" s="30">
        <v>0</v>
      </c>
      <c r="P41" s="30">
        <v>0</v>
      </c>
      <c r="Q41" s="30">
        <v>0</v>
      </c>
      <c r="R41" s="30">
        <v>0</v>
      </c>
      <c r="S41" s="30">
        <v>0</v>
      </c>
      <c r="T41" s="30">
        <v>0</v>
      </c>
      <c r="U41" s="30">
        <v>0</v>
      </c>
      <c r="V41" s="30">
        <v>0</v>
      </c>
    </row>
    <row r="42" spans="2:23">
      <c r="B42" s="202" t="s">
        <v>102</v>
      </c>
      <c r="C42" s="58">
        <v>0</v>
      </c>
      <c r="D42" s="30"/>
      <c r="E42" s="30"/>
      <c r="F42" s="30"/>
      <c r="G42" s="30"/>
      <c r="H42" s="30"/>
      <c r="I42" s="30"/>
      <c r="J42" s="30"/>
      <c r="K42" s="30"/>
      <c r="L42" s="30"/>
      <c r="M42" s="30"/>
      <c r="N42" s="30"/>
      <c r="O42" s="30"/>
      <c r="P42" s="30"/>
      <c r="Q42" s="30"/>
      <c r="R42" s="30"/>
      <c r="S42" s="30"/>
      <c r="T42" s="30"/>
      <c r="U42" s="30"/>
      <c r="V42" s="30"/>
    </row>
    <row r="43" spans="2:23">
      <c r="B43" t="s">
        <v>103</v>
      </c>
      <c r="C43" s="58">
        <v>0</v>
      </c>
      <c r="D43" s="30">
        <f t="shared" ref="D43:V43" si="4">C43+(C43*$C$110)</f>
        <v>0</v>
      </c>
      <c r="E43" s="30">
        <f t="shared" si="4"/>
        <v>0</v>
      </c>
      <c r="F43" s="30">
        <f t="shared" si="4"/>
        <v>0</v>
      </c>
      <c r="G43" s="30">
        <f t="shared" si="4"/>
        <v>0</v>
      </c>
      <c r="H43" s="30">
        <f t="shared" si="4"/>
        <v>0</v>
      </c>
      <c r="I43" s="30">
        <f t="shared" si="4"/>
        <v>0</v>
      </c>
      <c r="J43" s="30">
        <f t="shared" si="4"/>
        <v>0</v>
      </c>
      <c r="K43" s="30">
        <f t="shared" si="4"/>
        <v>0</v>
      </c>
      <c r="L43" s="30">
        <f t="shared" si="4"/>
        <v>0</v>
      </c>
      <c r="M43" s="30">
        <f t="shared" si="4"/>
        <v>0</v>
      </c>
      <c r="N43" s="30">
        <f t="shared" si="4"/>
        <v>0</v>
      </c>
      <c r="O43" s="30">
        <f t="shared" si="4"/>
        <v>0</v>
      </c>
      <c r="P43" s="30">
        <f t="shared" si="4"/>
        <v>0</v>
      </c>
      <c r="Q43" s="30">
        <f t="shared" si="4"/>
        <v>0</v>
      </c>
      <c r="R43" s="30">
        <f t="shared" si="4"/>
        <v>0</v>
      </c>
      <c r="S43" s="30">
        <f t="shared" si="4"/>
        <v>0</v>
      </c>
      <c r="T43" s="30">
        <f t="shared" si="4"/>
        <v>0</v>
      </c>
      <c r="U43" s="30">
        <f t="shared" si="4"/>
        <v>0</v>
      </c>
      <c r="V43" s="30">
        <f t="shared" si="4"/>
        <v>0</v>
      </c>
    </row>
    <row r="44" spans="2:23">
      <c r="B44" s="163" t="s">
        <v>104</v>
      </c>
      <c r="C44" s="58">
        <v>0</v>
      </c>
      <c r="D44" s="30"/>
      <c r="E44" s="30"/>
      <c r="F44" s="30"/>
      <c r="G44" s="30"/>
      <c r="H44" s="30"/>
      <c r="I44" s="30"/>
      <c r="J44" s="30"/>
      <c r="K44" s="30"/>
      <c r="L44" s="30"/>
      <c r="M44" s="30"/>
      <c r="N44" s="30"/>
      <c r="O44" s="30"/>
      <c r="P44" s="30"/>
      <c r="Q44" s="30"/>
      <c r="R44" s="30"/>
      <c r="S44" s="30"/>
      <c r="T44" s="30"/>
      <c r="U44" s="30"/>
      <c r="V44" s="30"/>
    </row>
    <row r="45" spans="2:23">
      <c r="B45" t="s">
        <v>105</v>
      </c>
      <c r="C45" s="58">
        <v>0</v>
      </c>
      <c r="D45" s="30">
        <f t="shared" ref="D45:V45" si="5">C45+(C45*$C$110)</f>
        <v>0</v>
      </c>
      <c r="E45" s="30">
        <f t="shared" si="5"/>
        <v>0</v>
      </c>
      <c r="F45" s="30">
        <f t="shared" si="5"/>
        <v>0</v>
      </c>
      <c r="G45" s="30">
        <f t="shared" si="5"/>
        <v>0</v>
      </c>
      <c r="H45" s="30">
        <f t="shared" si="5"/>
        <v>0</v>
      </c>
      <c r="I45" s="30">
        <f t="shared" si="5"/>
        <v>0</v>
      </c>
      <c r="J45" s="30">
        <f t="shared" si="5"/>
        <v>0</v>
      </c>
      <c r="K45" s="30">
        <f t="shared" si="5"/>
        <v>0</v>
      </c>
      <c r="L45" s="30">
        <f t="shared" si="5"/>
        <v>0</v>
      </c>
      <c r="M45" s="30">
        <f t="shared" si="5"/>
        <v>0</v>
      </c>
      <c r="N45" s="30">
        <f t="shared" si="5"/>
        <v>0</v>
      </c>
      <c r="O45" s="30">
        <f t="shared" si="5"/>
        <v>0</v>
      </c>
      <c r="P45" s="30">
        <f t="shared" si="5"/>
        <v>0</v>
      </c>
      <c r="Q45" s="30">
        <f t="shared" si="5"/>
        <v>0</v>
      </c>
      <c r="R45" s="30">
        <f t="shared" si="5"/>
        <v>0</v>
      </c>
      <c r="S45" s="30">
        <f t="shared" si="5"/>
        <v>0</v>
      </c>
      <c r="T45" s="30">
        <f t="shared" si="5"/>
        <v>0</v>
      </c>
      <c r="U45" s="30">
        <f t="shared" si="5"/>
        <v>0</v>
      </c>
      <c r="V45" s="30">
        <f t="shared" si="5"/>
        <v>0</v>
      </c>
    </row>
    <row r="46" spans="2:23">
      <c r="B46" t="s">
        <v>106</v>
      </c>
      <c r="C46" s="58">
        <v>0</v>
      </c>
      <c r="D46" s="30">
        <f t="shared" ref="D46:V46" si="6">C46+(C46*$C$110)</f>
        <v>0</v>
      </c>
      <c r="E46" s="30">
        <f t="shared" si="6"/>
        <v>0</v>
      </c>
      <c r="F46" s="30">
        <f t="shared" si="6"/>
        <v>0</v>
      </c>
      <c r="G46" s="30">
        <f t="shared" si="6"/>
        <v>0</v>
      </c>
      <c r="H46" s="30">
        <f t="shared" si="6"/>
        <v>0</v>
      </c>
      <c r="I46" s="30">
        <f t="shared" si="6"/>
        <v>0</v>
      </c>
      <c r="J46" s="30">
        <f t="shared" si="6"/>
        <v>0</v>
      </c>
      <c r="K46" s="30">
        <f t="shared" si="6"/>
        <v>0</v>
      </c>
      <c r="L46" s="30">
        <f t="shared" si="6"/>
        <v>0</v>
      </c>
      <c r="M46" s="30">
        <f t="shared" si="6"/>
        <v>0</v>
      </c>
      <c r="N46" s="30">
        <f t="shared" si="6"/>
        <v>0</v>
      </c>
      <c r="O46" s="30">
        <f t="shared" si="6"/>
        <v>0</v>
      </c>
      <c r="P46" s="30">
        <f t="shared" si="6"/>
        <v>0</v>
      </c>
      <c r="Q46" s="30">
        <f t="shared" si="6"/>
        <v>0</v>
      </c>
      <c r="R46" s="30">
        <f t="shared" si="6"/>
        <v>0</v>
      </c>
      <c r="S46" s="30">
        <f t="shared" si="6"/>
        <v>0</v>
      </c>
      <c r="T46" s="30">
        <f t="shared" si="6"/>
        <v>0</v>
      </c>
      <c r="U46" s="30">
        <f t="shared" si="6"/>
        <v>0</v>
      </c>
      <c r="V46" s="30">
        <f t="shared" si="6"/>
        <v>0</v>
      </c>
    </row>
    <row r="47" spans="2:23">
      <c r="B47" t="s">
        <v>107</v>
      </c>
      <c r="C47" s="58">
        <v>0</v>
      </c>
      <c r="D47" s="30">
        <f t="shared" ref="D47:V47" si="7">C47+(C47*$C$110)</f>
        <v>0</v>
      </c>
      <c r="E47" s="30">
        <f t="shared" si="7"/>
        <v>0</v>
      </c>
      <c r="F47" s="30">
        <f t="shared" si="7"/>
        <v>0</v>
      </c>
      <c r="G47" s="30">
        <f t="shared" si="7"/>
        <v>0</v>
      </c>
      <c r="H47" s="30">
        <f t="shared" si="7"/>
        <v>0</v>
      </c>
      <c r="I47" s="30">
        <f t="shared" si="7"/>
        <v>0</v>
      </c>
      <c r="J47" s="30">
        <f t="shared" si="7"/>
        <v>0</v>
      </c>
      <c r="K47" s="30">
        <f t="shared" si="7"/>
        <v>0</v>
      </c>
      <c r="L47" s="30">
        <f t="shared" si="7"/>
        <v>0</v>
      </c>
      <c r="M47" s="30">
        <f t="shared" si="7"/>
        <v>0</v>
      </c>
      <c r="N47" s="30">
        <f t="shared" si="7"/>
        <v>0</v>
      </c>
      <c r="O47" s="30">
        <f t="shared" si="7"/>
        <v>0</v>
      </c>
      <c r="P47" s="30">
        <f t="shared" si="7"/>
        <v>0</v>
      </c>
      <c r="Q47" s="30">
        <f t="shared" si="7"/>
        <v>0</v>
      </c>
      <c r="R47" s="30">
        <f t="shared" si="7"/>
        <v>0</v>
      </c>
      <c r="S47" s="30">
        <f t="shared" si="7"/>
        <v>0</v>
      </c>
      <c r="T47" s="30">
        <f t="shared" si="7"/>
        <v>0</v>
      </c>
      <c r="U47" s="30">
        <f t="shared" si="7"/>
        <v>0</v>
      </c>
      <c r="V47" s="30">
        <f t="shared" si="7"/>
        <v>0</v>
      </c>
    </row>
    <row r="48" spans="2:23">
      <c r="C48" s="30"/>
      <c r="D48" s="30"/>
      <c r="E48" s="30"/>
      <c r="F48" s="30"/>
      <c r="G48" s="30"/>
      <c r="H48" s="30"/>
      <c r="I48" s="30"/>
      <c r="J48" s="30"/>
      <c r="K48" s="30"/>
      <c r="L48" s="30"/>
      <c r="M48" s="30"/>
      <c r="N48" s="30"/>
      <c r="O48" s="30"/>
      <c r="P48" s="30"/>
      <c r="Q48" s="30"/>
      <c r="R48" s="30"/>
      <c r="S48" s="30"/>
      <c r="T48" s="30"/>
      <c r="U48" s="30"/>
      <c r="V48" s="30"/>
    </row>
    <row r="49" spans="1:22">
      <c r="B49" s="1" t="s">
        <v>108</v>
      </c>
      <c r="C49" s="34">
        <f t="shared" ref="C49:V49" si="8">SUM(C7:C47)</f>
        <v>0</v>
      </c>
      <c r="D49" s="34">
        <f t="shared" si="8"/>
        <v>0</v>
      </c>
      <c r="E49" s="34">
        <f t="shared" si="8"/>
        <v>0</v>
      </c>
      <c r="F49" s="34">
        <f t="shared" si="8"/>
        <v>0</v>
      </c>
      <c r="G49" s="34">
        <f t="shared" si="8"/>
        <v>0</v>
      </c>
      <c r="H49" s="34">
        <f t="shared" si="8"/>
        <v>0</v>
      </c>
      <c r="I49" s="34">
        <f t="shared" si="8"/>
        <v>0</v>
      </c>
      <c r="J49" s="34">
        <f t="shared" si="8"/>
        <v>0</v>
      </c>
      <c r="K49" s="34">
        <f t="shared" si="8"/>
        <v>0</v>
      </c>
      <c r="L49" s="34">
        <f t="shared" si="8"/>
        <v>0</v>
      </c>
      <c r="M49" s="34">
        <f t="shared" si="8"/>
        <v>0</v>
      </c>
      <c r="N49" s="34">
        <f t="shared" si="8"/>
        <v>0</v>
      </c>
      <c r="O49" s="34">
        <f t="shared" si="8"/>
        <v>0</v>
      </c>
      <c r="P49" s="34">
        <f t="shared" si="8"/>
        <v>0</v>
      </c>
      <c r="Q49" s="34">
        <f t="shared" si="8"/>
        <v>0</v>
      </c>
      <c r="R49" s="34">
        <f t="shared" si="8"/>
        <v>0</v>
      </c>
      <c r="S49" s="34">
        <f t="shared" si="8"/>
        <v>0</v>
      </c>
      <c r="T49" s="34">
        <f t="shared" si="8"/>
        <v>0</v>
      </c>
      <c r="U49" s="34">
        <f t="shared" si="8"/>
        <v>0</v>
      </c>
      <c r="V49" s="34">
        <f t="shared" si="8"/>
        <v>0</v>
      </c>
    </row>
    <row r="50" spans="1:22">
      <c r="B50" s="1"/>
      <c r="C50" s="30"/>
      <c r="D50" s="30"/>
      <c r="E50" s="30"/>
      <c r="F50" s="30"/>
      <c r="G50" s="30"/>
      <c r="H50" s="30"/>
      <c r="I50" s="30"/>
      <c r="J50" s="30"/>
      <c r="K50" s="30"/>
      <c r="L50" s="30"/>
      <c r="M50" s="30"/>
      <c r="N50" s="30"/>
      <c r="O50" s="30"/>
      <c r="P50" s="30"/>
      <c r="Q50" s="30"/>
      <c r="R50" s="30"/>
      <c r="S50" s="30"/>
      <c r="T50" s="30"/>
      <c r="U50" s="30"/>
      <c r="V50" s="30"/>
    </row>
    <row r="51" spans="1:22">
      <c r="A51" s="1" t="s">
        <v>109</v>
      </c>
      <c r="B51" s="1"/>
      <c r="C51" s="30"/>
      <c r="D51" s="30"/>
      <c r="E51" s="30"/>
      <c r="F51" s="30"/>
      <c r="G51" s="30"/>
      <c r="H51" s="30"/>
      <c r="I51" s="30"/>
      <c r="J51" s="30"/>
      <c r="K51" s="30"/>
      <c r="L51" s="30"/>
      <c r="M51" s="30"/>
      <c r="N51" s="30"/>
      <c r="O51" s="30"/>
      <c r="P51" s="30"/>
      <c r="Q51" s="30"/>
      <c r="R51" s="30"/>
      <c r="S51" s="30"/>
      <c r="T51" s="30"/>
      <c r="U51" s="30"/>
      <c r="V51" s="30"/>
    </row>
    <row r="52" spans="1:22">
      <c r="B52" s="161" t="s">
        <v>110</v>
      </c>
      <c r="C52" s="58">
        <v>0</v>
      </c>
      <c r="D52" s="30"/>
      <c r="E52" s="30"/>
      <c r="F52" s="30"/>
      <c r="G52" s="30"/>
      <c r="H52" s="30"/>
      <c r="I52" s="30"/>
      <c r="J52" s="30"/>
      <c r="K52" s="30"/>
      <c r="L52" s="30"/>
      <c r="M52" s="30"/>
      <c r="N52" s="30"/>
      <c r="O52" s="30"/>
      <c r="P52" s="30"/>
      <c r="Q52" s="30"/>
      <c r="R52" s="30"/>
      <c r="S52" s="30"/>
      <c r="T52" s="30"/>
      <c r="U52" s="30"/>
      <c r="V52" s="30"/>
    </row>
    <row r="53" spans="1:22">
      <c r="B53" t="s">
        <v>111</v>
      </c>
      <c r="C53" s="58">
        <v>0</v>
      </c>
      <c r="D53" s="30">
        <f t="shared" ref="D53:D55" si="9">C53+(C53*$C$111)</f>
        <v>0</v>
      </c>
      <c r="E53" s="30">
        <f t="shared" ref="E53:E55" si="10">D53+(D53*$C$111)</f>
        <v>0</v>
      </c>
      <c r="F53" s="30">
        <f t="shared" ref="F53:F55" si="11">E53+(E53*$C$111)</f>
        <v>0</v>
      </c>
      <c r="G53" s="30">
        <f t="shared" ref="G53:G55" si="12">F53+(F53*$C$111)</f>
        <v>0</v>
      </c>
      <c r="H53" s="30">
        <f t="shared" ref="H53:H55" si="13">G53+(G53*$C$111)</f>
        <v>0</v>
      </c>
      <c r="I53" s="30">
        <f t="shared" ref="I53:I55" si="14">H53+(H53*$C$111)</f>
        <v>0</v>
      </c>
      <c r="J53" s="30">
        <f t="shared" ref="J53:J55" si="15">I53+(I53*$C$111)</f>
        <v>0</v>
      </c>
      <c r="K53" s="30">
        <f t="shared" ref="K53:K55" si="16">J53+(J53*$C$111)</f>
        <v>0</v>
      </c>
      <c r="L53" s="30">
        <f t="shared" ref="L53:L55" si="17">K53+(K53*$C$111)</f>
        <v>0</v>
      </c>
      <c r="M53" s="30">
        <f t="shared" ref="M53:M55" si="18">L53+(L53*$C$111)</f>
        <v>0</v>
      </c>
      <c r="N53" s="30">
        <f t="shared" ref="N53:N55" si="19">M53+(M53*$C$111)</f>
        <v>0</v>
      </c>
      <c r="O53" s="30">
        <f t="shared" ref="O53:O55" si="20">N53+(N53*$C$111)</f>
        <v>0</v>
      </c>
      <c r="P53" s="30">
        <f t="shared" ref="P53:P55" si="21">O53+(O53*$C$111)</f>
        <v>0</v>
      </c>
      <c r="Q53" s="30">
        <f t="shared" ref="Q53:Q55" si="22">P53+(P53*$C$111)</f>
        <v>0</v>
      </c>
      <c r="R53" s="30">
        <f t="shared" ref="R53:R55" si="23">Q53+(Q53*$C$111)</f>
        <v>0</v>
      </c>
      <c r="S53" s="30">
        <f t="shared" ref="S53:S55" si="24">R53+(R53*$C$111)</f>
        <v>0</v>
      </c>
      <c r="T53" s="30">
        <f t="shared" ref="T53:T55" si="25">S53+(S53*$C$111)</f>
        <v>0</v>
      </c>
      <c r="U53" s="30">
        <f t="shared" ref="U53:U55" si="26">T53+(T53*$C$111)</f>
        <v>0</v>
      </c>
      <c r="V53" s="30">
        <f t="shared" ref="V53:V55" si="27">U53+(U53*$C$111)</f>
        <v>0</v>
      </c>
    </row>
    <row r="54" spans="1:22">
      <c r="B54" s="63" t="s">
        <v>112</v>
      </c>
      <c r="C54" s="58">
        <v>0</v>
      </c>
      <c r="D54" s="30">
        <f t="shared" si="9"/>
        <v>0</v>
      </c>
      <c r="E54" s="30">
        <f t="shared" si="10"/>
        <v>0</v>
      </c>
      <c r="F54" s="30">
        <f t="shared" si="11"/>
        <v>0</v>
      </c>
      <c r="G54" s="30">
        <f t="shared" si="12"/>
        <v>0</v>
      </c>
      <c r="H54" s="30">
        <f t="shared" si="13"/>
        <v>0</v>
      </c>
      <c r="I54" s="30">
        <f t="shared" si="14"/>
        <v>0</v>
      </c>
      <c r="J54" s="30">
        <f t="shared" si="15"/>
        <v>0</v>
      </c>
      <c r="K54" s="30">
        <f t="shared" si="16"/>
        <v>0</v>
      </c>
      <c r="L54" s="30">
        <f t="shared" si="17"/>
        <v>0</v>
      </c>
      <c r="M54" s="30">
        <f t="shared" si="18"/>
        <v>0</v>
      </c>
      <c r="N54" s="30">
        <f t="shared" si="19"/>
        <v>0</v>
      </c>
      <c r="O54" s="30">
        <f t="shared" si="20"/>
        <v>0</v>
      </c>
      <c r="P54" s="30">
        <f t="shared" si="21"/>
        <v>0</v>
      </c>
      <c r="Q54" s="30">
        <f t="shared" si="22"/>
        <v>0</v>
      </c>
      <c r="R54" s="30">
        <f t="shared" si="23"/>
        <v>0</v>
      </c>
      <c r="S54" s="30">
        <f t="shared" si="24"/>
        <v>0</v>
      </c>
      <c r="T54" s="30">
        <f t="shared" si="25"/>
        <v>0</v>
      </c>
      <c r="U54" s="30">
        <f t="shared" si="26"/>
        <v>0</v>
      </c>
      <c r="V54" s="30">
        <f t="shared" si="27"/>
        <v>0</v>
      </c>
    </row>
    <row r="55" spans="1:22">
      <c r="B55" t="s">
        <v>113</v>
      </c>
      <c r="C55" s="58">
        <v>0</v>
      </c>
      <c r="D55" s="30">
        <f t="shared" si="9"/>
        <v>0</v>
      </c>
      <c r="E55" s="30">
        <f t="shared" si="10"/>
        <v>0</v>
      </c>
      <c r="F55" s="30">
        <f t="shared" si="11"/>
        <v>0</v>
      </c>
      <c r="G55" s="30">
        <f t="shared" si="12"/>
        <v>0</v>
      </c>
      <c r="H55" s="30">
        <f t="shared" si="13"/>
        <v>0</v>
      </c>
      <c r="I55" s="30">
        <f t="shared" si="14"/>
        <v>0</v>
      </c>
      <c r="J55" s="30">
        <f t="shared" si="15"/>
        <v>0</v>
      </c>
      <c r="K55" s="30">
        <f t="shared" si="16"/>
        <v>0</v>
      </c>
      <c r="L55" s="30">
        <f t="shared" si="17"/>
        <v>0</v>
      </c>
      <c r="M55" s="30">
        <f t="shared" si="18"/>
        <v>0</v>
      </c>
      <c r="N55" s="30">
        <f t="shared" si="19"/>
        <v>0</v>
      </c>
      <c r="O55" s="30">
        <f t="shared" si="20"/>
        <v>0</v>
      </c>
      <c r="P55" s="30">
        <f t="shared" si="21"/>
        <v>0</v>
      </c>
      <c r="Q55" s="30">
        <f t="shared" si="22"/>
        <v>0</v>
      </c>
      <c r="R55" s="30">
        <f t="shared" si="23"/>
        <v>0</v>
      </c>
      <c r="S55" s="30">
        <f t="shared" si="24"/>
        <v>0</v>
      </c>
      <c r="T55" s="30">
        <f t="shared" si="25"/>
        <v>0</v>
      </c>
      <c r="U55" s="30">
        <f t="shared" si="26"/>
        <v>0</v>
      </c>
      <c r="V55" s="30">
        <f t="shared" si="27"/>
        <v>0</v>
      </c>
    </row>
    <row r="56" spans="1:22">
      <c r="B56" t="s">
        <v>114</v>
      </c>
      <c r="C56" s="58">
        <v>0</v>
      </c>
      <c r="D56" s="30">
        <f t="shared" ref="D56:V61" si="28">C56+(C56*$C$111)</f>
        <v>0</v>
      </c>
      <c r="E56" s="30">
        <f t="shared" si="28"/>
        <v>0</v>
      </c>
      <c r="F56" s="30">
        <f t="shared" si="28"/>
        <v>0</v>
      </c>
      <c r="G56" s="30">
        <f t="shared" si="28"/>
        <v>0</v>
      </c>
      <c r="H56" s="30">
        <f t="shared" si="28"/>
        <v>0</v>
      </c>
      <c r="I56" s="30">
        <f t="shared" si="28"/>
        <v>0</v>
      </c>
      <c r="J56" s="30">
        <f t="shared" si="28"/>
        <v>0</v>
      </c>
      <c r="K56" s="30">
        <f t="shared" si="28"/>
        <v>0</v>
      </c>
      <c r="L56" s="30">
        <f t="shared" si="28"/>
        <v>0</v>
      </c>
      <c r="M56" s="30">
        <f t="shared" si="28"/>
        <v>0</v>
      </c>
      <c r="N56" s="30">
        <f t="shared" si="28"/>
        <v>0</v>
      </c>
      <c r="O56" s="30">
        <f t="shared" si="28"/>
        <v>0</v>
      </c>
      <c r="P56" s="30">
        <f t="shared" si="28"/>
        <v>0</v>
      </c>
      <c r="Q56" s="30">
        <f t="shared" si="28"/>
        <v>0</v>
      </c>
      <c r="R56" s="30">
        <f t="shared" si="28"/>
        <v>0</v>
      </c>
      <c r="S56" s="30">
        <f t="shared" si="28"/>
        <v>0</v>
      </c>
      <c r="T56" s="30">
        <f t="shared" si="28"/>
        <v>0</v>
      </c>
      <c r="U56" s="30">
        <f t="shared" si="28"/>
        <v>0</v>
      </c>
      <c r="V56" s="30">
        <f t="shared" si="28"/>
        <v>0</v>
      </c>
    </row>
    <row r="57" spans="1:22">
      <c r="B57" t="s">
        <v>115</v>
      </c>
      <c r="C57" s="58">
        <v>0</v>
      </c>
      <c r="D57" s="30">
        <f t="shared" si="28"/>
        <v>0</v>
      </c>
      <c r="E57" s="30">
        <f t="shared" si="28"/>
        <v>0</v>
      </c>
      <c r="F57" s="30">
        <f t="shared" si="28"/>
        <v>0</v>
      </c>
      <c r="G57" s="30">
        <f t="shared" si="28"/>
        <v>0</v>
      </c>
      <c r="H57" s="30">
        <f t="shared" si="28"/>
        <v>0</v>
      </c>
      <c r="I57" s="30">
        <f t="shared" si="28"/>
        <v>0</v>
      </c>
      <c r="J57" s="30">
        <f t="shared" si="28"/>
        <v>0</v>
      </c>
      <c r="K57" s="30">
        <f t="shared" si="28"/>
        <v>0</v>
      </c>
      <c r="L57" s="30">
        <f t="shared" si="28"/>
        <v>0</v>
      </c>
      <c r="M57" s="30">
        <f t="shared" si="28"/>
        <v>0</v>
      </c>
      <c r="N57" s="30">
        <f t="shared" si="28"/>
        <v>0</v>
      </c>
      <c r="O57" s="30">
        <f t="shared" si="28"/>
        <v>0</v>
      </c>
      <c r="P57" s="30">
        <f t="shared" si="28"/>
        <v>0</v>
      </c>
      <c r="Q57" s="30">
        <f t="shared" si="28"/>
        <v>0</v>
      </c>
      <c r="R57" s="30">
        <f t="shared" si="28"/>
        <v>0</v>
      </c>
      <c r="S57" s="30">
        <f t="shared" si="28"/>
        <v>0</v>
      </c>
      <c r="T57" s="30">
        <f t="shared" si="28"/>
        <v>0</v>
      </c>
      <c r="U57" s="30">
        <f t="shared" si="28"/>
        <v>0</v>
      </c>
      <c r="V57" s="30">
        <f t="shared" si="28"/>
        <v>0</v>
      </c>
    </row>
    <row r="58" spans="1:22">
      <c r="B58" t="s">
        <v>116</v>
      </c>
      <c r="C58" s="58">
        <v>0</v>
      </c>
      <c r="D58" s="30">
        <f t="shared" ref="D58:D61" si="29">C58+(C58*$C$111)</f>
        <v>0</v>
      </c>
      <c r="E58" s="30">
        <f t="shared" si="28"/>
        <v>0</v>
      </c>
      <c r="F58" s="30">
        <f t="shared" si="28"/>
        <v>0</v>
      </c>
      <c r="G58" s="30">
        <f t="shared" si="28"/>
        <v>0</v>
      </c>
      <c r="H58" s="30">
        <f t="shared" si="28"/>
        <v>0</v>
      </c>
      <c r="I58" s="30">
        <f t="shared" si="28"/>
        <v>0</v>
      </c>
      <c r="J58" s="30">
        <f t="shared" si="28"/>
        <v>0</v>
      </c>
      <c r="K58" s="30">
        <f t="shared" si="28"/>
        <v>0</v>
      </c>
      <c r="L58" s="30">
        <f t="shared" si="28"/>
        <v>0</v>
      </c>
      <c r="M58" s="30">
        <f t="shared" si="28"/>
        <v>0</v>
      </c>
      <c r="N58" s="30">
        <f t="shared" si="28"/>
        <v>0</v>
      </c>
      <c r="O58" s="30">
        <f t="shared" si="28"/>
        <v>0</v>
      </c>
      <c r="P58" s="30">
        <f t="shared" si="28"/>
        <v>0</v>
      </c>
      <c r="Q58" s="30">
        <f t="shared" si="28"/>
        <v>0</v>
      </c>
      <c r="R58" s="30">
        <f t="shared" si="28"/>
        <v>0</v>
      </c>
      <c r="S58" s="30">
        <f t="shared" si="28"/>
        <v>0</v>
      </c>
      <c r="T58" s="30">
        <f t="shared" si="28"/>
        <v>0</v>
      </c>
      <c r="U58" s="30">
        <f t="shared" si="28"/>
        <v>0</v>
      </c>
      <c r="V58" s="30">
        <f t="shared" si="28"/>
        <v>0</v>
      </c>
    </row>
    <row r="59" spans="1:22">
      <c r="B59" t="s">
        <v>117</v>
      </c>
      <c r="C59" s="58">
        <v>0</v>
      </c>
      <c r="D59" s="30">
        <f t="shared" si="29"/>
        <v>0</v>
      </c>
      <c r="E59" s="30">
        <f t="shared" si="28"/>
        <v>0</v>
      </c>
      <c r="F59" s="30">
        <f t="shared" si="28"/>
        <v>0</v>
      </c>
      <c r="G59" s="30">
        <f t="shared" si="28"/>
        <v>0</v>
      </c>
      <c r="H59" s="30">
        <f t="shared" si="28"/>
        <v>0</v>
      </c>
      <c r="I59" s="30">
        <f t="shared" si="28"/>
        <v>0</v>
      </c>
      <c r="J59" s="30">
        <f t="shared" si="28"/>
        <v>0</v>
      </c>
      <c r="K59" s="30">
        <f t="shared" si="28"/>
        <v>0</v>
      </c>
      <c r="L59" s="30">
        <f t="shared" si="28"/>
        <v>0</v>
      </c>
      <c r="M59" s="30">
        <f t="shared" si="28"/>
        <v>0</v>
      </c>
      <c r="N59" s="30">
        <f t="shared" si="28"/>
        <v>0</v>
      </c>
      <c r="O59" s="30">
        <f t="shared" si="28"/>
        <v>0</v>
      </c>
      <c r="P59" s="30">
        <f t="shared" si="28"/>
        <v>0</v>
      </c>
      <c r="Q59" s="30">
        <f t="shared" si="28"/>
        <v>0</v>
      </c>
      <c r="R59" s="30">
        <f t="shared" si="28"/>
        <v>0</v>
      </c>
      <c r="S59" s="30">
        <f t="shared" si="28"/>
        <v>0</v>
      </c>
      <c r="T59" s="30">
        <f t="shared" si="28"/>
        <v>0</v>
      </c>
      <c r="U59" s="30">
        <f t="shared" si="28"/>
        <v>0</v>
      </c>
      <c r="V59" s="30">
        <f t="shared" si="28"/>
        <v>0</v>
      </c>
    </row>
    <row r="60" spans="1:22">
      <c r="B60" t="s">
        <v>118</v>
      </c>
      <c r="C60" s="58">
        <v>0</v>
      </c>
      <c r="D60" s="30">
        <f t="shared" si="29"/>
        <v>0</v>
      </c>
      <c r="E60" s="30">
        <f t="shared" si="28"/>
        <v>0</v>
      </c>
      <c r="F60" s="30">
        <f t="shared" si="28"/>
        <v>0</v>
      </c>
      <c r="G60" s="30">
        <f t="shared" si="28"/>
        <v>0</v>
      </c>
      <c r="H60" s="30">
        <f t="shared" si="28"/>
        <v>0</v>
      </c>
      <c r="I60" s="30">
        <f t="shared" si="28"/>
        <v>0</v>
      </c>
      <c r="J60" s="30">
        <f t="shared" si="28"/>
        <v>0</v>
      </c>
      <c r="K60" s="30">
        <f t="shared" si="28"/>
        <v>0</v>
      </c>
      <c r="L60" s="30">
        <f t="shared" si="28"/>
        <v>0</v>
      </c>
      <c r="M60" s="30">
        <f t="shared" si="28"/>
        <v>0</v>
      </c>
      <c r="N60" s="30">
        <f t="shared" si="28"/>
        <v>0</v>
      </c>
      <c r="O60" s="30">
        <f t="shared" si="28"/>
        <v>0</v>
      </c>
      <c r="P60" s="30">
        <f t="shared" si="28"/>
        <v>0</v>
      </c>
      <c r="Q60" s="30">
        <f t="shared" si="28"/>
        <v>0</v>
      </c>
      <c r="R60" s="30">
        <f t="shared" si="28"/>
        <v>0</v>
      </c>
      <c r="S60" s="30">
        <f t="shared" si="28"/>
        <v>0</v>
      </c>
      <c r="T60" s="30">
        <f t="shared" si="28"/>
        <v>0</v>
      </c>
      <c r="U60" s="30">
        <f t="shared" si="28"/>
        <v>0</v>
      </c>
      <c r="V60" s="30">
        <f t="shared" si="28"/>
        <v>0</v>
      </c>
    </row>
    <row r="61" spans="1:22">
      <c r="B61" t="s">
        <v>119</v>
      </c>
      <c r="C61" s="58">
        <v>0</v>
      </c>
      <c r="D61" s="30">
        <f t="shared" si="29"/>
        <v>0</v>
      </c>
      <c r="E61" s="30">
        <f t="shared" si="28"/>
        <v>0</v>
      </c>
      <c r="F61" s="30">
        <f t="shared" si="28"/>
        <v>0</v>
      </c>
      <c r="G61" s="30">
        <f t="shared" si="28"/>
        <v>0</v>
      </c>
      <c r="H61" s="30">
        <f t="shared" si="28"/>
        <v>0</v>
      </c>
      <c r="I61" s="30">
        <f t="shared" si="28"/>
        <v>0</v>
      </c>
      <c r="J61" s="30">
        <f t="shared" si="28"/>
        <v>0</v>
      </c>
      <c r="K61" s="30">
        <f t="shared" si="28"/>
        <v>0</v>
      </c>
      <c r="L61" s="30">
        <f t="shared" si="28"/>
        <v>0</v>
      </c>
      <c r="M61" s="30">
        <f t="shared" si="28"/>
        <v>0</v>
      </c>
      <c r="N61" s="30">
        <f t="shared" si="28"/>
        <v>0</v>
      </c>
      <c r="O61" s="30">
        <f t="shared" si="28"/>
        <v>0</v>
      </c>
      <c r="P61" s="30">
        <f t="shared" si="28"/>
        <v>0</v>
      </c>
      <c r="Q61" s="30">
        <f t="shared" si="28"/>
        <v>0</v>
      </c>
      <c r="R61" s="30">
        <f t="shared" si="28"/>
        <v>0</v>
      </c>
      <c r="S61" s="30">
        <f t="shared" si="28"/>
        <v>0</v>
      </c>
      <c r="T61" s="30">
        <f t="shared" si="28"/>
        <v>0</v>
      </c>
      <c r="U61" s="30">
        <f t="shared" si="28"/>
        <v>0</v>
      </c>
      <c r="V61" s="30">
        <f t="shared" si="28"/>
        <v>0</v>
      </c>
    </row>
    <row r="62" spans="1:22">
      <c r="B62" t="s">
        <v>120</v>
      </c>
      <c r="C62" s="58">
        <v>0</v>
      </c>
      <c r="D62" s="30">
        <f t="shared" ref="D62:V63" si="30">C62+(C62*$C$111)</f>
        <v>0</v>
      </c>
      <c r="E62" s="30">
        <f t="shared" si="30"/>
        <v>0</v>
      </c>
      <c r="F62" s="30">
        <f t="shared" si="30"/>
        <v>0</v>
      </c>
      <c r="G62" s="30">
        <f t="shared" si="30"/>
        <v>0</v>
      </c>
      <c r="H62" s="30">
        <f t="shared" si="30"/>
        <v>0</v>
      </c>
      <c r="I62" s="30">
        <f t="shared" si="30"/>
        <v>0</v>
      </c>
      <c r="J62" s="30">
        <f t="shared" si="30"/>
        <v>0</v>
      </c>
      <c r="K62" s="30">
        <f t="shared" si="30"/>
        <v>0</v>
      </c>
      <c r="L62" s="30">
        <f t="shared" si="30"/>
        <v>0</v>
      </c>
      <c r="M62" s="30">
        <f t="shared" si="30"/>
        <v>0</v>
      </c>
      <c r="N62" s="30">
        <f t="shared" si="30"/>
        <v>0</v>
      </c>
      <c r="O62" s="30">
        <f t="shared" si="30"/>
        <v>0</v>
      </c>
      <c r="P62" s="30">
        <f t="shared" si="30"/>
        <v>0</v>
      </c>
      <c r="Q62" s="30">
        <f t="shared" si="30"/>
        <v>0</v>
      </c>
      <c r="R62" s="30">
        <f t="shared" si="30"/>
        <v>0</v>
      </c>
      <c r="S62" s="30">
        <f t="shared" si="30"/>
        <v>0</v>
      </c>
      <c r="T62" s="30">
        <f t="shared" si="30"/>
        <v>0</v>
      </c>
      <c r="U62" s="30">
        <f t="shared" si="30"/>
        <v>0</v>
      </c>
      <c r="V62" s="30">
        <f t="shared" si="30"/>
        <v>0</v>
      </c>
    </row>
    <row r="63" spans="1:22">
      <c r="B63" t="s">
        <v>121</v>
      </c>
      <c r="C63" s="58">
        <v>0</v>
      </c>
      <c r="D63" s="30">
        <f t="shared" si="30"/>
        <v>0</v>
      </c>
      <c r="E63" s="30">
        <f t="shared" si="30"/>
        <v>0</v>
      </c>
      <c r="F63" s="30">
        <f t="shared" si="30"/>
        <v>0</v>
      </c>
      <c r="G63" s="30">
        <f t="shared" si="30"/>
        <v>0</v>
      </c>
      <c r="H63" s="30">
        <f t="shared" si="30"/>
        <v>0</v>
      </c>
      <c r="I63" s="30">
        <f t="shared" si="30"/>
        <v>0</v>
      </c>
      <c r="J63" s="30">
        <f t="shared" si="30"/>
        <v>0</v>
      </c>
      <c r="K63" s="30">
        <f t="shared" si="30"/>
        <v>0</v>
      </c>
      <c r="L63" s="30">
        <f t="shared" si="30"/>
        <v>0</v>
      </c>
      <c r="M63" s="30">
        <f t="shared" si="30"/>
        <v>0</v>
      </c>
      <c r="N63" s="30">
        <f t="shared" si="30"/>
        <v>0</v>
      </c>
      <c r="O63" s="30">
        <f t="shared" si="30"/>
        <v>0</v>
      </c>
      <c r="P63" s="30">
        <f t="shared" si="30"/>
        <v>0</v>
      </c>
      <c r="Q63" s="30">
        <f t="shared" si="30"/>
        <v>0</v>
      </c>
      <c r="R63" s="30">
        <f t="shared" si="30"/>
        <v>0</v>
      </c>
      <c r="S63" s="30">
        <f t="shared" si="30"/>
        <v>0</v>
      </c>
      <c r="T63" s="30">
        <f t="shared" si="30"/>
        <v>0</v>
      </c>
      <c r="U63" s="30">
        <f t="shared" si="30"/>
        <v>0</v>
      </c>
      <c r="V63" s="30">
        <f t="shared" si="30"/>
        <v>0</v>
      </c>
    </row>
    <row r="64" spans="1:22">
      <c r="B64" t="s">
        <v>122</v>
      </c>
      <c r="C64" s="58">
        <v>0</v>
      </c>
      <c r="D64" s="30">
        <f t="shared" ref="D64" si="31">C64+(C64*$C$111)</f>
        <v>0</v>
      </c>
      <c r="E64" s="30">
        <f t="shared" ref="E64:E65" si="32">D64+(D64*$C$111)</f>
        <v>0</v>
      </c>
      <c r="F64" s="30">
        <f t="shared" ref="F64:F65" si="33">E64+(E64*$C$111)</f>
        <v>0</v>
      </c>
      <c r="G64" s="30">
        <f t="shared" ref="G64:G65" si="34">F64+(F64*$C$111)</f>
        <v>0</v>
      </c>
      <c r="H64" s="30">
        <f t="shared" ref="H64:H65" si="35">G64+(G64*$C$111)</f>
        <v>0</v>
      </c>
      <c r="I64" s="30">
        <f t="shared" ref="I64:I65" si="36">H64+(H64*$C$111)</f>
        <v>0</v>
      </c>
      <c r="J64" s="30">
        <f t="shared" ref="J64:J65" si="37">I64+(I64*$C$111)</f>
        <v>0</v>
      </c>
      <c r="K64" s="30">
        <f t="shared" ref="K64:K65" si="38">J64+(J64*$C$111)</f>
        <v>0</v>
      </c>
      <c r="L64" s="30">
        <f t="shared" ref="L64:L65" si="39">K64+(K64*$C$111)</f>
        <v>0</v>
      </c>
      <c r="M64" s="30">
        <f t="shared" ref="M64:M65" si="40">L64+(L64*$C$111)</f>
        <v>0</v>
      </c>
      <c r="N64" s="30">
        <f t="shared" ref="N64:N65" si="41">M64+(M64*$C$111)</f>
        <v>0</v>
      </c>
      <c r="O64" s="30">
        <f t="shared" ref="O64:O65" si="42">N64+(N64*$C$111)</f>
        <v>0</v>
      </c>
      <c r="P64" s="30">
        <f t="shared" ref="P64:P65" si="43">O64+(O64*$C$111)</f>
        <v>0</v>
      </c>
      <c r="Q64" s="30">
        <f t="shared" ref="Q64:Q65" si="44">P64+(P64*$C$111)</f>
        <v>0</v>
      </c>
      <c r="R64" s="30">
        <f t="shared" ref="R64:R65" si="45">Q64+(Q64*$C$111)</f>
        <v>0</v>
      </c>
      <c r="S64" s="30">
        <f t="shared" ref="S64:S65" si="46">R64+(R64*$C$111)</f>
        <v>0</v>
      </c>
      <c r="T64" s="30">
        <f t="shared" ref="T64:T65" si="47">S64+(S64*$C$111)</f>
        <v>0</v>
      </c>
      <c r="U64" s="30">
        <f t="shared" ref="U64:U65" si="48">T64+(T64*$C$111)</f>
        <v>0</v>
      </c>
      <c r="V64" s="30">
        <f t="shared" ref="V64:V65" si="49">U64+(U64*$C$111)</f>
        <v>0</v>
      </c>
    </row>
    <row r="65" spans="2:22">
      <c r="B65" t="s">
        <v>123</v>
      </c>
      <c r="C65" s="58">
        <v>0</v>
      </c>
      <c r="D65" s="30">
        <f t="shared" ref="D65" si="50">C65+(C65*$C$111)</f>
        <v>0</v>
      </c>
      <c r="E65" s="30">
        <f t="shared" si="32"/>
        <v>0</v>
      </c>
      <c r="F65" s="30">
        <f t="shared" si="33"/>
        <v>0</v>
      </c>
      <c r="G65" s="30">
        <f t="shared" si="34"/>
        <v>0</v>
      </c>
      <c r="H65" s="30">
        <f t="shared" si="35"/>
        <v>0</v>
      </c>
      <c r="I65" s="30">
        <f t="shared" si="36"/>
        <v>0</v>
      </c>
      <c r="J65" s="30">
        <f t="shared" si="37"/>
        <v>0</v>
      </c>
      <c r="K65" s="30">
        <f t="shared" si="38"/>
        <v>0</v>
      </c>
      <c r="L65" s="30">
        <f t="shared" si="39"/>
        <v>0</v>
      </c>
      <c r="M65" s="30">
        <f t="shared" si="40"/>
        <v>0</v>
      </c>
      <c r="N65" s="30">
        <f t="shared" si="41"/>
        <v>0</v>
      </c>
      <c r="O65" s="30">
        <f t="shared" si="42"/>
        <v>0</v>
      </c>
      <c r="P65" s="30">
        <f t="shared" si="43"/>
        <v>0</v>
      </c>
      <c r="Q65" s="30">
        <f t="shared" si="44"/>
        <v>0</v>
      </c>
      <c r="R65" s="30">
        <f t="shared" si="45"/>
        <v>0</v>
      </c>
      <c r="S65" s="30">
        <f t="shared" si="46"/>
        <v>0</v>
      </c>
      <c r="T65" s="30">
        <f t="shared" si="47"/>
        <v>0</v>
      </c>
      <c r="U65" s="30">
        <f t="shared" si="48"/>
        <v>0</v>
      </c>
      <c r="V65" s="30">
        <f t="shared" si="49"/>
        <v>0</v>
      </c>
    </row>
    <row r="66" spans="2:22">
      <c r="B66" t="s">
        <v>124</v>
      </c>
      <c r="C66" s="58">
        <v>0</v>
      </c>
      <c r="D66" s="30">
        <f t="shared" ref="D66:D68" si="51">C66+(C66*$C$111)</f>
        <v>0</v>
      </c>
      <c r="E66" s="30">
        <f t="shared" ref="E66:E68" si="52">D66+(D66*$C$111)</f>
        <v>0</v>
      </c>
      <c r="F66" s="30">
        <f t="shared" ref="F66:F68" si="53">E66+(E66*$C$111)</f>
        <v>0</v>
      </c>
      <c r="G66" s="30">
        <f t="shared" ref="G66:G68" si="54">F66+(F66*$C$111)</f>
        <v>0</v>
      </c>
      <c r="H66" s="30">
        <f t="shared" ref="H66:H68" si="55">G66+(G66*$C$111)</f>
        <v>0</v>
      </c>
      <c r="I66" s="30">
        <f t="shared" ref="I66:I68" si="56">H66+(H66*$C$111)</f>
        <v>0</v>
      </c>
      <c r="J66" s="30">
        <f t="shared" ref="J66:J68" si="57">I66+(I66*$C$111)</f>
        <v>0</v>
      </c>
      <c r="K66" s="30">
        <f t="shared" ref="K66:K68" si="58">J66+(J66*$C$111)</f>
        <v>0</v>
      </c>
      <c r="L66" s="30">
        <f t="shared" ref="L66:L68" si="59">K66+(K66*$C$111)</f>
        <v>0</v>
      </c>
      <c r="M66" s="30">
        <f t="shared" ref="M66:M68" si="60">L66+(L66*$C$111)</f>
        <v>0</v>
      </c>
      <c r="N66" s="30">
        <f t="shared" ref="N66:N68" si="61">M66+(M66*$C$111)</f>
        <v>0</v>
      </c>
      <c r="O66" s="30">
        <f t="shared" ref="O66:O68" si="62">N66+(N66*$C$111)</f>
        <v>0</v>
      </c>
      <c r="P66" s="30">
        <f t="shared" ref="P66:P68" si="63">O66+(O66*$C$111)</f>
        <v>0</v>
      </c>
      <c r="Q66" s="30">
        <f t="shared" ref="Q66:Q68" si="64">P66+(P66*$C$111)</f>
        <v>0</v>
      </c>
      <c r="R66" s="30">
        <f t="shared" ref="R66:R68" si="65">Q66+(Q66*$C$111)</f>
        <v>0</v>
      </c>
      <c r="S66" s="30">
        <f t="shared" ref="S66:S68" si="66">R66+(R66*$C$111)</f>
        <v>0</v>
      </c>
      <c r="T66" s="30">
        <f t="shared" ref="T66:T68" si="67">S66+(S66*$C$111)</f>
        <v>0</v>
      </c>
      <c r="U66" s="30">
        <f t="shared" ref="U66:U68" si="68">T66+(T66*$C$111)</f>
        <v>0</v>
      </c>
      <c r="V66" s="30">
        <f t="shared" ref="V66:V68" si="69">U66+(U66*$C$111)</f>
        <v>0</v>
      </c>
    </row>
    <row r="67" spans="2:22">
      <c r="B67" s="63" t="s">
        <v>125</v>
      </c>
      <c r="C67" s="58">
        <v>0</v>
      </c>
      <c r="D67" s="30">
        <f t="shared" si="51"/>
        <v>0</v>
      </c>
      <c r="E67" s="30">
        <f t="shared" si="52"/>
        <v>0</v>
      </c>
      <c r="F67" s="30">
        <f t="shared" si="53"/>
        <v>0</v>
      </c>
      <c r="G67" s="30">
        <f t="shared" si="54"/>
        <v>0</v>
      </c>
      <c r="H67" s="30">
        <f t="shared" si="55"/>
        <v>0</v>
      </c>
      <c r="I67" s="30">
        <f t="shared" si="56"/>
        <v>0</v>
      </c>
      <c r="J67" s="30">
        <f t="shared" si="57"/>
        <v>0</v>
      </c>
      <c r="K67" s="30">
        <f t="shared" si="58"/>
        <v>0</v>
      </c>
      <c r="L67" s="30">
        <f t="shared" si="59"/>
        <v>0</v>
      </c>
      <c r="M67" s="30">
        <f t="shared" si="60"/>
        <v>0</v>
      </c>
      <c r="N67" s="30">
        <f t="shared" si="61"/>
        <v>0</v>
      </c>
      <c r="O67" s="30">
        <f t="shared" si="62"/>
        <v>0</v>
      </c>
      <c r="P67" s="30">
        <f t="shared" si="63"/>
        <v>0</v>
      </c>
      <c r="Q67" s="30">
        <f t="shared" si="64"/>
        <v>0</v>
      </c>
      <c r="R67" s="30">
        <f t="shared" si="65"/>
        <v>0</v>
      </c>
      <c r="S67" s="30">
        <f t="shared" si="66"/>
        <v>0</v>
      </c>
      <c r="T67" s="30">
        <f t="shared" si="67"/>
        <v>0</v>
      </c>
      <c r="U67" s="30">
        <f t="shared" si="68"/>
        <v>0</v>
      </c>
      <c r="V67" s="30">
        <f t="shared" si="69"/>
        <v>0</v>
      </c>
    </row>
    <row r="68" spans="2:22">
      <c r="B68" s="167" t="s">
        <v>126</v>
      </c>
      <c r="C68" s="58">
        <v>0</v>
      </c>
      <c r="D68" s="30">
        <f t="shared" si="51"/>
        <v>0</v>
      </c>
      <c r="E68" s="30">
        <f t="shared" si="52"/>
        <v>0</v>
      </c>
      <c r="F68" s="30">
        <f t="shared" si="53"/>
        <v>0</v>
      </c>
      <c r="G68" s="30">
        <f t="shared" si="54"/>
        <v>0</v>
      </c>
      <c r="H68" s="30">
        <f t="shared" si="55"/>
        <v>0</v>
      </c>
      <c r="I68" s="30">
        <f t="shared" si="56"/>
        <v>0</v>
      </c>
      <c r="J68" s="30">
        <f t="shared" si="57"/>
        <v>0</v>
      </c>
      <c r="K68" s="30">
        <f t="shared" si="58"/>
        <v>0</v>
      </c>
      <c r="L68" s="30">
        <f t="shared" si="59"/>
        <v>0</v>
      </c>
      <c r="M68" s="30">
        <f t="shared" si="60"/>
        <v>0</v>
      </c>
      <c r="N68" s="30">
        <f t="shared" si="61"/>
        <v>0</v>
      </c>
      <c r="O68" s="30">
        <f t="shared" si="62"/>
        <v>0</v>
      </c>
      <c r="P68" s="30">
        <f t="shared" si="63"/>
        <v>0</v>
      </c>
      <c r="Q68" s="30">
        <f t="shared" si="64"/>
        <v>0</v>
      </c>
      <c r="R68" s="30">
        <f t="shared" si="65"/>
        <v>0</v>
      </c>
      <c r="S68" s="30">
        <f t="shared" si="66"/>
        <v>0</v>
      </c>
      <c r="T68" s="30">
        <f t="shared" si="67"/>
        <v>0</v>
      </c>
      <c r="U68" s="30">
        <f t="shared" si="68"/>
        <v>0</v>
      </c>
      <c r="V68" s="30">
        <f t="shared" si="69"/>
        <v>0</v>
      </c>
    </row>
    <row r="69" spans="2:22">
      <c r="B69" s="67" t="s">
        <v>127</v>
      </c>
      <c r="C69" s="58">
        <v>0</v>
      </c>
      <c r="D69" s="30">
        <f t="shared" ref="D69:V69" si="70">C69+(C69*$C$111)</f>
        <v>0</v>
      </c>
      <c r="E69" s="30">
        <f t="shared" si="70"/>
        <v>0</v>
      </c>
      <c r="F69" s="30">
        <f t="shared" si="70"/>
        <v>0</v>
      </c>
      <c r="G69" s="30">
        <f t="shared" si="70"/>
        <v>0</v>
      </c>
      <c r="H69" s="30">
        <f t="shared" si="70"/>
        <v>0</v>
      </c>
      <c r="I69" s="30">
        <f t="shared" si="70"/>
        <v>0</v>
      </c>
      <c r="J69" s="30">
        <f t="shared" si="70"/>
        <v>0</v>
      </c>
      <c r="K69" s="30">
        <f t="shared" si="70"/>
        <v>0</v>
      </c>
      <c r="L69" s="30">
        <f t="shared" si="70"/>
        <v>0</v>
      </c>
      <c r="M69" s="30">
        <f t="shared" si="70"/>
        <v>0</v>
      </c>
      <c r="N69" s="30">
        <f t="shared" si="70"/>
        <v>0</v>
      </c>
      <c r="O69" s="30">
        <f t="shared" si="70"/>
        <v>0</v>
      </c>
      <c r="P69" s="30">
        <f t="shared" si="70"/>
        <v>0</v>
      </c>
      <c r="Q69" s="30">
        <f t="shared" si="70"/>
        <v>0</v>
      </c>
      <c r="R69" s="30">
        <f t="shared" si="70"/>
        <v>0</v>
      </c>
      <c r="S69" s="30">
        <f t="shared" si="70"/>
        <v>0</v>
      </c>
      <c r="T69" s="30">
        <f t="shared" si="70"/>
        <v>0</v>
      </c>
      <c r="U69" s="30">
        <f t="shared" si="70"/>
        <v>0</v>
      </c>
      <c r="V69" s="30">
        <f t="shared" si="70"/>
        <v>0</v>
      </c>
    </row>
    <row r="70" spans="2:22">
      <c r="B70" s="67" t="s">
        <v>128</v>
      </c>
      <c r="C70" s="58">
        <v>0</v>
      </c>
      <c r="D70" s="30">
        <f t="shared" ref="D70:V70" si="71">C70+(C70*$C$111)</f>
        <v>0</v>
      </c>
      <c r="E70" s="30">
        <f t="shared" si="71"/>
        <v>0</v>
      </c>
      <c r="F70" s="30">
        <f t="shared" si="71"/>
        <v>0</v>
      </c>
      <c r="G70" s="30">
        <f t="shared" si="71"/>
        <v>0</v>
      </c>
      <c r="H70" s="30">
        <f t="shared" si="71"/>
        <v>0</v>
      </c>
      <c r="I70" s="30">
        <f t="shared" si="71"/>
        <v>0</v>
      </c>
      <c r="J70" s="30">
        <f t="shared" si="71"/>
        <v>0</v>
      </c>
      <c r="K70" s="30">
        <f t="shared" si="71"/>
        <v>0</v>
      </c>
      <c r="L70" s="30">
        <f t="shared" si="71"/>
        <v>0</v>
      </c>
      <c r="M70" s="30">
        <f t="shared" si="71"/>
        <v>0</v>
      </c>
      <c r="N70" s="30">
        <f t="shared" si="71"/>
        <v>0</v>
      </c>
      <c r="O70" s="30">
        <f t="shared" si="71"/>
        <v>0</v>
      </c>
      <c r="P70" s="30">
        <f t="shared" si="71"/>
        <v>0</v>
      </c>
      <c r="Q70" s="30">
        <f t="shared" si="71"/>
        <v>0</v>
      </c>
      <c r="R70" s="30">
        <f t="shared" si="71"/>
        <v>0</v>
      </c>
      <c r="S70" s="30">
        <f t="shared" si="71"/>
        <v>0</v>
      </c>
      <c r="T70" s="30">
        <f t="shared" si="71"/>
        <v>0</v>
      </c>
      <c r="U70" s="30">
        <f t="shared" si="71"/>
        <v>0</v>
      </c>
      <c r="V70" s="30">
        <f t="shared" si="71"/>
        <v>0</v>
      </c>
    </row>
    <row r="71" spans="2:22">
      <c r="B71" s="67" t="s">
        <v>129</v>
      </c>
      <c r="C71" s="58">
        <v>0</v>
      </c>
      <c r="D71" s="30">
        <f t="shared" ref="D71:V71" si="72">C71+(C71*$C$111)</f>
        <v>0</v>
      </c>
      <c r="E71" s="30">
        <f t="shared" si="72"/>
        <v>0</v>
      </c>
      <c r="F71" s="30">
        <f t="shared" si="72"/>
        <v>0</v>
      </c>
      <c r="G71" s="30">
        <f t="shared" si="72"/>
        <v>0</v>
      </c>
      <c r="H71" s="30">
        <f t="shared" si="72"/>
        <v>0</v>
      </c>
      <c r="I71" s="30">
        <f t="shared" si="72"/>
        <v>0</v>
      </c>
      <c r="J71" s="30">
        <f t="shared" si="72"/>
        <v>0</v>
      </c>
      <c r="K71" s="30">
        <f t="shared" si="72"/>
        <v>0</v>
      </c>
      <c r="L71" s="30">
        <f t="shared" si="72"/>
        <v>0</v>
      </c>
      <c r="M71" s="30">
        <f t="shared" si="72"/>
        <v>0</v>
      </c>
      <c r="N71" s="30">
        <f t="shared" si="72"/>
        <v>0</v>
      </c>
      <c r="O71" s="30">
        <f t="shared" si="72"/>
        <v>0</v>
      </c>
      <c r="P71" s="30">
        <f t="shared" si="72"/>
        <v>0</v>
      </c>
      <c r="Q71" s="30">
        <f t="shared" si="72"/>
        <v>0</v>
      </c>
      <c r="R71" s="30">
        <f t="shared" si="72"/>
        <v>0</v>
      </c>
      <c r="S71" s="30">
        <f t="shared" si="72"/>
        <v>0</v>
      </c>
      <c r="T71" s="30">
        <f t="shared" si="72"/>
        <v>0</v>
      </c>
      <c r="U71" s="30">
        <f t="shared" si="72"/>
        <v>0</v>
      </c>
      <c r="V71" s="30">
        <f t="shared" si="72"/>
        <v>0</v>
      </c>
    </row>
    <row r="72" spans="2:22">
      <c r="B72" s="67" t="s">
        <v>130</v>
      </c>
      <c r="C72" s="58">
        <v>0</v>
      </c>
      <c r="D72" s="30">
        <f t="shared" ref="D72:V72" si="73">C72+(C72*$C$111)</f>
        <v>0</v>
      </c>
      <c r="E72" s="30">
        <f t="shared" si="73"/>
        <v>0</v>
      </c>
      <c r="F72" s="30">
        <f t="shared" si="73"/>
        <v>0</v>
      </c>
      <c r="G72" s="30">
        <f t="shared" si="73"/>
        <v>0</v>
      </c>
      <c r="H72" s="30">
        <f t="shared" si="73"/>
        <v>0</v>
      </c>
      <c r="I72" s="30">
        <f t="shared" si="73"/>
        <v>0</v>
      </c>
      <c r="J72" s="30">
        <f t="shared" si="73"/>
        <v>0</v>
      </c>
      <c r="K72" s="30">
        <f t="shared" si="73"/>
        <v>0</v>
      </c>
      <c r="L72" s="30">
        <f t="shared" si="73"/>
        <v>0</v>
      </c>
      <c r="M72" s="30">
        <f t="shared" si="73"/>
        <v>0</v>
      </c>
      <c r="N72" s="30">
        <f t="shared" si="73"/>
        <v>0</v>
      </c>
      <c r="O72" s="30">
        <f t="shared" si="73"/>
        <v>0</v>
      </c>
      <c r="P72" s="30">
        <f t="shared" si="73"/>
        <v>0</v>
      </c>
      <c r="Q72" s="30">
        <f t="shared" si="73"/>
        <v>0</v>
      </c>
      <c r="R72" s="30">
        <f t="shared" si="73"/>
        <v>0</v>
      </c>
      <c r="S72" s="30">
        <f t="shared" si="73"/>
        <v>0</v>
      </c>
      <c r="T72" s="30">
        <f t="shared" si="73"/>
        <v>0</v>
      </c>
      <c r="U72" s="30">
        <f t="shared" si="73"/>
        <v>0</v>
      </c>
      <c r="V72" s="30">
        <f t="shared" si="73"/>
        <v>0</v>
      </c>
    </row>
    <row r="73" spans="2:22">
      <c r="B73" s="62" t="s">
        <v>131</v>
      </c>
      <c r="C73" s="30">
        <f>SUM(C69:C72)*0.28</f>
        <v>0</v>
      </c>
      <c r="D73" s="30">
        <f t="shared" ref="D73:V73" si="74">SUM(D69:D72)*0.28</f>
        <v>0</v>
      </c>
      <c r="E73" s="30">
        <f t="shared" si="74"/>
        <v>0</v>
      </c>
      <c r="F73" s="30">
        <f t="shared" si="74"/>
        <v>0</v>
      </c>
      <c r="G73" s="30">
        <f t="shared" si="74"/>
        <v>0</v>
      </c>
      <c r="H73" s="30">
        <f t="shared" si="74"/>
        <v>0</v>
      </c>
      <c r="I73" s="30">
        <f t="shared" si="74"/>
        <v>0</v>
      </c>
      <c r="J73" s="30">
        <f t="shared" si="74"/>
        <v>0</v>
      </c>
      <c r="K73" s="30">
        <f t="shared" si="74"/>
        <v>0</v>
      </c>
      <c r="L73" s="30">
        <f t="shared" si="74"/>
        <v>0</v>
      </c>
      <c r="M73" s="30">
        <f t="shared" si="74"/>
        <v>0</v>
      </c>
      <c r="N73" s="30">
        <f t="shared" si="74"/>
        <v>0</v>
      </c>
      <c r="O73" s="30">
        <f t="shared" si="74"/>
        <v>0</v>
      </c>
      <c r="P73" s="30">
        <f t="shared" si="74"/>
        <v>0</v>
      </c>
      <c r="Q73" s="30">
        <f t="shared" si="74"/>
        <v>0</v>
      </c>
      <c r="R73" s="30">
        <f t="shared" si="74"/>
        <v>0</v>
      </c>
      <c r="S73" s="30">
        <f t="shared" si="74"/>
        <v>0</v>
      </c>
      <c r="T73" s="30">
        <f t="shared" si="74"/>
        <v>0</v>
      </c>
      <c r="U73" s="30">
        <f t="shared" si="74"/>
        <v>0</v>
      </c>
      <c r="V73" s="30">
        <f t="shared" si="74"/>
        <v>0</v>
      </c>
    </row>
    <row r="74" spans="2:22">
      <c r="B74" s="63" t="s">
        <v>132</v>
      </c>
      <c r="C74" s="58">
        <v>0</v>
      </c>
      <c r="D74" s="30">
        <f t="shared" ref="D74" si="75">C74+(C74*$C$111)</f>
        <v>0</v>
      </c>
      <c r="E74" s="30">
        <f t="shared" ref="E74:E76" si="76">D74+(D74*$C$111)</f>
        <v>0</v>
      </c>
      <c r="F74" s="30">
        <f t="shared" ref="F74:F76" si="77">E74+(E74*$C$111)</f>
        <v>0</v>
      </c>
      <c r="G74" s="30">
        <f t="shared" ref="G74:G76" si="78">F74+(F74*$C$111)</f>
        <v>0</v>
      </c>
      <c r="H74" s="30">
        <f t="shared" ref="H74:H76" si="79">G74+(G74*$C$111)</f>
        <v>0</v>
      </c>
      <c r="I74" s="30">
        <f t="shared" ref="I74:I76" si="80">H74+(H74*$C$111)</f>
        <v>0</v>
      </c>
      <c r="J74" s="30">
        <f t="shared" ref="J74:J76" si="81">I74+(I74*$C$111)</f>
        <v>0</v>
      </c>
      <c r="K74" s="30">
        <f t="shared" ref="K74:K76" si="82">J74+(J74*$C$111)</f>
        <v>0</v>
      </c>
      <c r="L74" s="30">
        <f t="shared" ref="L74:L76" si="83">K74+(K74*$C$111)</f>
        <v>0</v>
      </c>
      <c r="M74" s="30">
        <f t="shared" ref="M74:M76" si="84">L74+(L74*$C$111)</f>
        <v>0</v>
      </c>
      <c r="N74" s="30">
        <f t="shared" ref="N74:N76" si="85">M74+(M74*$C$111)</f>
        <v>0</v>
      </c>
      <c r="O74" s="30">
        <f t="shared" ref="O74:O76" si="86">N74+(N74*$C$111)</f>
        <v>0</v>
      </c>
      <c r="P74" s="30">
        <f t="shared" ref="P74:P76" si="87">O74+(O74*$C$111)</f>
        <v>0</v>
      </c>
      <c r="Q74" s="30">
        <f t="shared" ref="Q74:Q76" si="88">P74+(P74*$C$111)</f>
        <v>0</v>
      </c>
      <c r="R74" s="30">
        <f t="shared" ref="R74:R76" si="89">Q74+(Q74*$C$111)</f>
        <v>0</v>
      </c>
      <c r="S74" s="30">
        <f t="shared" ref="S74:S76" si="90">R74+(R74*$C$111)</f>
        <v>0</v>
      </c>
      <c r="T74" s="30">
        <f t="shared" ref="T74:T76" si="91">S74+(S74*$C$111)</f>
        <v>0</v>
      </c>
      <c r="U74" s="30">
        <f t="shared" ref="U74:U76" si="92">T74+(T74*$C$111)</f>
        <v>0</v>
      </c>
      <c r="V74" s="30">
        <f t="shared" ref="V74:V76" si="93">U74+(U74*$C$111)</f>
        <v>0</v>
      </c>
    </row>
    <row r="75" spans="2:22">
      <c r="B75" s="63" t="s">
        <v>133</v>
      </c>
      <c r="C75" s="58">
        <v>0</v>
      </c>
      <c r="D75" s="30">
        <f t="shared" ref="D75:D76" si="94">C75+(C75*$C$111)</f>
        <v>0</v>
      </c>
      <c r="E75" s="30">
        <f t="shared" si="76"/>
        <v>0</v>
      </c>
      <c r="F75" s="30">
        <f t="shared" si="77"/>
        <v>0</v>
      </c>
      <c r="G75" s="30">
        <f t="shared" si="78"/>
        <v>0</v>
      </c>
      <c r="H75" s="30">
        <f t="shared" si="79"/>
        <v>0</v>
      </c>
      <c r="I75" s="30">
        <f t="shared" si="80"/>
        <v>0</v>
      </c>
      <c r="J75" s="30">
        <f t="shared" si="81"/>
        <v>0</v>
      </c>
      <c r="K75" s="30">
        <f t="shared" si="82"/>
        <v>0</v>
      </c>
      <c r="L75" s="30">
        <f t="shared" si="83"/>
        <v>0</v>
      </c>
      <c r="M75" s="30">
        <f t="shared" si="84"/>
        <v>0</v>
      </c>
      <c r="N75" s="30">
        <f t="shared" si="85"/>
        <v>0</v>
      </c>
      <c r="O75" s="30">
        <f t="shared" si="86"/>
        <v>0</v>
      </c>
      <c r="P75" s="30">
        <f t="shared" si="87"/>
        <v>0</v>
      </c>
      <c r="Q75" s="30">
        <f t="shared" si="88"/>
        <v>0</v>
      </c>
      <c r="R75" s="30">
        <f t="shared" si="89"/>
        <v>0</v>
      </c>
      <c r="S75" s="30">
        <f t="shared" si="90"/>
        <v>0</v>
      </c>
      <c r="T75" s="30">
        <f t="shared" si="91"/>
        <v>0</v>
      </c>
      <c r="U75" s="30">
        <f t="shared" si="92"/>
        <v>0</v>
      </c>
      <c r="V75" s="30">
        <f t="shared" si="93"/>
        <v>0</v>
      </c>
    </row>
    <row r="76" spans="2:22">
      <c r="B76" t="s">
        <v>106</v>
      </c>
      <c r="C76" s="58">
        <v>0</v>
      </c>
      <c r="D76" s="30">
        <f t="shared" si="94"/>
        <v>0</v>
      </c>
      <c r="E76" s="30">
        <f t="shared" si="76"/>
        <v>0</v>
      </c>
      <c r="F76" s="30">
        <f t="shared" si="77"/>
        <v>0</v>
      </c>
      <c r="G76" s="30">
        <f t="shared" si="78"/>
        <v>0</v>
      </c>
      <c r="H76" s="30">
        <f t="shared" si="79"/>
        <v>0</v>
      </c>
      <c r="I76" s="30">
        <f t="shared" si="80"/>
        <v>0</v>
      </c>
      <c r="J76" s="30">
        <f t="shared" si="81"/>
        <v>0</v>
      </c>
      <c r="K76" s="30">
        <f t="shared" si="82"/>
        <v>0</v>
      </c>
      <c r="L76" s="30">
        <f t="shared" si="83"/>
        <v>0</v>
      </c>
      <c r="M76" s="30">
        <f t="shared" si="84"/>
        <v>0</v>
      </c>
      <c r="N76" s="30">
        <f t="shared" si="85"/>
        <v>0</v>
      </c>
      <c r="O76" s="30">
        <f t="shared" si="86"/>
        <v>0</v>
      </c>
      <c r="P76" s="30">
        <f t="shared" si="87"/>
        <v>0</v>
      </c>
      <c r="Q76" s="30">
        <f t="shared" si="88"/>
        <v>0</v>
      </c>
      <c r="R76" s="30">
        <f t="shared" si="89"/>
        <v>0</v>
      </c>
      <c r="S76" s="30">
        <f t="shared" si="90"/>
        <v>0</v>
      </c>
      <c r="T76" s="30">
        <f t="shared" si="91"/>
        <v>0</v>
      </c>
      <c r="U76" s="30">
        <f t="shared" si="92"/>
        <v>0</v>
      </c>
      <c r="V76" s="30">
        <f t="shared" si="93"/>
        <v>0</v>
      </c>
    </row>
    <row r="77" spans="2:22">
      <c r="B77" t="s">
        <v>134</v>
      </c>
      <c r="C77" s="58">
        <v>0</v>
      </c>
      <c r="D77" s="30">
        <f t="shared" ref="D77:V77" si="95">C77+(C77*$C$111)</f>
        <v>0</v>
      </c>
      <c r="E77" s="30">
        <f t="shared" si="95"/>
        <v>0</v>
      </c>
      <c r="F77" s="30">
        <f t="shared" si="95"/>
        <v>0</v>
      </c>
      <c r="G77" s="30">
        <f t="shared" si="95"/>
        <v>0</v>
      </c>
      <c r="H77" s="30">
        <f t="shared" si="95"/>
        <v>0</v>
      </c>
      <c r="I77" s="30">
        <f t="shared" si="95"/>
        <v>0</v>
      </c>
      <c r="J77" s="30">
        <f t="shared" si="95"/>
        <v>0</v>
      </c>
      <c r="K77" s="30">
        <f t="shared" si="95"/>
        <v>0</v>
      </c>
      <c r="L77" s="30">
        <f t="shared" si="95"/>
        <v>0</v>
      </c>
      <c r="M77" s="30">
        <f t="shared" si="95"/>
        <v>0</v>
      </c>
      <c r="N77" s="30">
        <f t="shared" si="95"/>
        <v>0</v>
      </c>
      <c r="O77" s="30">
        <f t="shared" si="95"/>
        <v>0</v>
      </c>
      <c r="P77" s="30">
        <f t="shared" si="95"/>
        <v>0</v>
      </c>
      <c r="Q77" s="30">
        <f t="shared" si="95"/>
        <v>0</v>
      </c>
      <c r="R77" s="30">
        <f t="shared" si="95"/>
        <v>0</v>
      </c>
      <c r="S77" s="30">
        <f t="shared" si="95"/>
        <v>0</v>
      </c>
      <c r="T77" s="30">
        <f t="shared" si="95"/>
        <v>0</v>
      </c>
      <c r="U77" s="30">
        <f t="shared" si="95"/>
        <v>0</v>
      </c>
      <c r="V77" s="30">
        <f t="shared" si="95"/>
        <v>0</v>
      </c>
    </row>
    <row r="78" spans="2:22">
      <c r="B78" t="s">
        <v>135</v>
      </c>
      <c r="C78" s="58">
        <v>0</v>
      </c>
      <c r="D78" s="30">
        <f t="shared" ref="D78:V79" si="96">C78+(C78*$C$111)</f>
        <v>0</v>
      </c>
      <c r="E78" s="30">
        <f t="shared" si="96"/>
        <v>0</v>
      </c>
      <c r="F78" s="30">
        <f t="shared" si="96"/>
        <v>0</v>
      </c>
      <c r="G78" s="30">
        <f t="shared" si="96"/>
        <v>0</v>
      </c>
      <c r="H78" s="30">
        <f t="shared" si="96"/>
        <v>0</v>
      </c>
      <c r="I78" s="30">
        <f t="shared" si="96"/>
        <v>0</v>
      </c>
      <c r="J78" s="30">
        <f t="shared" si="96"/>
        <v>0</v>
      </c>
      <c r="K78" s="30">
        <f t="shared" si="96"/>
        <v>0</v>
      </c>
      <c r="L78" s="30">
        <f t="shared" si="96"/>
        <v>0</v>
      </c>
      <c r="M78" s="30">
        <f t="shared" si="96"/>
        <v>0</v>
      </c>
      <c r="N78" s="30">
        <f t="shared" si="96"/>
        <v>0</v>
      </c>
      <c r="O78" s="30">
        <f t="shared" si="96"/>
        <v>0</v>
      </c>
      <c r="P78" s="30">
        <f t="shared" si="96"/>
        <v>0</v>
      </c>
      <c r="Q78" s="30">
        <f t="shared" si="96"/>
        <v>0</v>
      </c>
      <c r="R78" s="30">
        <f t="shared" si="96"/>
        <v>0</v>
      </c>
      <c r="S78" s="30">
        <f t="shared" si="96"/>
        <v>0</v>
      </c>
      <c r="T78" s="30">
        <f t="shared" si="96"/>
        <v>0</v>
      </c>
      <c r="U78" s="30">
        <f t="shared" si="96"/>
        <v>0</v>
      </c>
      <c r="V78" s="30">
        <f t="shared" si="96"/>
        <v>0</v>
      </c>
    </row>
    <row r="79" spans="2:22">
      <c r="C79" s="37">
        <v>0</v>
      </c>
      <c r="D79" s="37">
        <f t="shared" si="96"/>
        <v>0</v>
      </c>
      <c r="E79" s="37">
        <f t="shared" si="96"/>
        <v>0</v>
      </c>
      <c r="F79" s="37">
        <f t="shared" si="96"/>
        <v>0</v>
      </c>
      <c r="G79" s="37">
        <f t="shared" si="96"/>
        <v>0</v>
      </c>
      <c r="H79" s="37">
        <f t="shared" si="96"/>
        <v>0</v>
      </c>
      <c r="I79" s="37">
        <f t="shared" si="96"/>
        <v>0</v>
      </c>
      <c r="J79" s="37">
        <f t="shared" si="96"/>
        <v>0</v>
      </c>
      <c r="K79" s="37">
        <f t="shared" si="96"/>
        <v>0</v>
      </c>
      <c r="L79" s="37">
        <f t="shared" si="96"/>
        <v>0</v>
      </c>
      <c r="M79" s="37">
        <f t="shared" si="96"/>
        <v>0</v>
      </c>
      <c r="N79" s="37">
        <f t="shared" si="96"/>
        <v>0</v>
      </c>
      <c r="O79" s="37">
        <f t="shared" si="96"/>
        <v>0</v>
      </c>
      <c r="P79" s="37">
        <f t="shared" si="96"/>
        <v>0</v>
      </c>
      <c r="Q79" s="37">
        <f t="shared" si="96"/>
        <v>0</v>
      </c>
      <c r="R79" s="37">
        <f t="shared" si="96"/>
        <v>0</v>
      </c>
      <c r="S79" s="37">
        <f t="shared" si="96"/>
        <v>0</v>
      </c>
      <c r="T79" s="37">
        <f t="shared" si="96"/>
        <v>0</v>
      </c>
      <c r="U79" s="37">
        <f t="shared" si="96"/>
        <v>0</v>
      </c>
      <c r="V79" s="37">
        <f t="shared" si="96"/>
        <v>0</v>
      </c>
    </row>
    <row r="80" spans="2:22">
      <c r="B80" s="1" t="s">
        <v>136</v>
      </c>
      <c r="C80" s="33">
        <f t="shared" ref="C80:V80" si="97">SUM(C52:C79)</f>
        <v>0</v>
      </c>
      <c r="D80" s="33">
        <f t="shared" si="97"/>
        <v>0</v>
      </c>
      <c r="E80" s="33">
        <f t="shared" si="97"/>
        <v>0</v>
      </c>
      <c r="F80" s="33">
        <f t="shared" si="97"/>
        <v>0</v>
      </c>
      <c r="G80" s="33">
        <f t="shared" si="97"/>
        <v>0</v>
      </c>
      <c r="H80" s="33">
        <f t="shared" si="97"/>
        <v>0</v>
      </c>
      <c r="I80" s="33">
        <f t="shared" si="97"/>
        <v>0</v>
      </c>
      <c r="J80" s="33">
        <f t="shared" si="97"/>
        <v>0</v>
      </c>
      <c r="K80" s="33">
        <f t="shared" si="97"/>
        <v>0</v>
      </c>
      <c r="L80" s="33">
        <f t="shared" si="97"/>
        <v>0</v>
      </c>
      <c r="M80" s="33">
        <f t="shared" si="97"/>
        <v>0</v>
      </c>
      <c r="N80" s="33">
        <f t="shared" si="97"/>
        <v>0</v>
      </c>
      <c r="O80" s="33">
        <f t="shared" si="97"/>
        <v>0</v>
      </c>
      <c r="P80" s="33">
        <f t="shared" si="97"/>
        <v>0</v>
      </c>
      <c r="Q80" s="33">
        <f t="shared" si="97"/>
        <v>0</v>
      </c>
      <c r="R80" s="33">
        <f t="shared" si="97"/>
        <v>0</v>
      </c>
      <c r="S80" s="33">
        <f t="shared" si="97"/>
        <v>0</v>
      </c>
      <c r="T80" s="33">
        <f t="shared" si="97"/>
        <v>0</v>
      </c>
      <c r="U80" s="33">
        <f t="shared" si="97"/>
        <v>0</v>
      </c>
      <c r="V80" s="33">
        <f t="shared" si="97"/>
        <v>0</v>
      </c>
    </row>
    <row r="82" spans="2:22" ht="17.100000000000001" thickBot="1">
      <c r="B82" s="1" t="s">
        <v>137</v>
      </c>
      <c r="C82" s="35">
        <f t="shared" ref="C82:V82" si="98">C49-C80</f>
        <v>0</v>
      </c>
      <c r="D82" s="35">
        <f t="shared" si="98"/>
        <v>0</v>
      </c>
      <c r="E82" s="35">
        <f t="shared" si="98"/>
        <v>0</v>
      </c>
      <c r="F82" s="35">
        <f t="shared" si="98"/>
        <v>0</v>
      </c>
      <c r="G82" s="35">
        <f t="shared" si="98"/>
        <v>0</v>
      </c>
      <c r="H82" s="35">
        <f t="shared" si="98"/>
        <v>0</v>
      </c>
      <c r="I82" s="35">
        <f t="shared" si="98"/>
        <v>0</v>
      </c>
      <c r="J82" s="35">
        <f t="shared" si="98"/>
        <v>0</v>
      </c>
      <c r="K82" s="35">
        <f t="shared" si="98"/>
        <v>0</v>
      </c>
      <c r="L82" s="35">
        <f t="shared" si="98"/>
        <v>0</v>
      </c>
      <c r="M82" s="35">
        <f t="shared" si="98"/>
        <v>0</v>
      </c>
      <c r="N82" s="35">
        <f t="shared" si="98"/>
        <v>0</v>
      </c>
      <c r="O82" s="35">
        <f t="shared" si="98"/>
        <v>0</v>
      </c>
      <c r="P82" s="35">
        <f t="shared" si="98"/>
        <v>0</v>
      </c>
      <c r="Q82" s="35">
        <f t="shared" si="98"/>
        <v>0</v>
      </c>
      <c r="R82" s="35">
        <f t="shared" si="98"/>
        <v>0</v>
      </c>
      <c r="S82" s="35">
        <f t="shared" si="98"/>
        <v>0</v>
      </c>
      <c r="T82" s="35">
        <f t="shared" si="98"/>
        <v>0</v>
      </c>
      <c r="U82" s="35">
        <f t="shared" si="98"/>
        <v>0</v>
      </c>
      <c r="V82" s="35">
        <f t="shared" si="98"/>
        <v>0</v>
      </c>
    </row>
    <row r="83" spans="2:22" ht="17.100000000000001" thickTop="1"/>
    <row r="84" spans="2:22">
      <c r="B84" t="s">
        <v>138</v>
      </c>
      <c r="C84" s="85">
        <v>0</v>
      </c>
      <c r="D84" s="30">
        <f>C84+(C84*$C$111)</f>
        <v>0</v>
      </c>
      <c r="E84" s="30">
        <f t="shared" ref="E84:V84" si="99">D84+(D84*$C$111)</f>
        <v>0</v>
      </c>
      <c r="F84" s="30">
        <f t="shared" si="99"/>
        <v>0</v>
      </c>
      <c r="G84" s="30">
        <f t="shared" si="99"/>
        <v>0</v>
      </c>
      <c r="H84" s="30">
        <f t="shared" si="99"/>
        <v>0</v>
      </c>
      <c r="I84" s="30">
        <f t="shared" si="99"/>
        <v>0</v>
      </c>
      <c r="J84" s="30">
        <f t="shared" si="99"/>
        <v>0</v>
      </c>
      <c r="K84" s="30">
        <f t="shared" si="99"/>
        <v>0</v>
      </c>
      <c r="L84" s="30">
        <f t="shared" si="99"/>
        <v>0</v>
      </c>
      <c r="M84" s="30">
        <f t="shared" si="99"/>
        <v>0</v>
      </c>
      <c r="N84" s="30">
        <f t="shared" si="99"/>
        <v>0</v>
      </c>
      <c r="O84" s="30">
        <f t="shared" si="99"/>
        <v>0</v>
      </c>
      <c r="P84" s="30">
        <f t="shared" si="99"/>
        <v>0</v>
      </c>
      <c r="Q84" s="30">
        <f t="shared" si="99"/>
        <v>0</v>
      </c>
      <c r="R84" s="30">
        <f t="shared" si="99"/>
        <v>0</v>
      </c>
      <c r="S84" s="30">
        <f t="shared" si="99"/>
        <v>0</v>
      </c>
      <c r="T84" s="30">
        <f t="shared" si="99"/>
        <v>0</v>
      </c>
      <c r="U84" s="30">
        <f t="shared" si="99"/>
        <v>0</v>
      </c>
      <c r="V84" s="30">
        <f t="shared" si="99"/>
        <v>0</v>
      </c>
    </row>
    <row r="85" spans="2:22">
      <c r="B85" t="s">
        <v>139</v>
      </c>
      <c r="C85" s="85">
        <v>0</v>
      </c>
      <c r="D85" s="50"/>
      <c r="E85" s="50"/>
      <c r="F85" s="50"/>
      <c r="G85" s="50"/>
      <c r="H85" s="50"/>
      <c r="I85" s="50"/>
      <c r="J85" s="50"/>
      <c r="K85" s="50"/>
      <c r="L85" s="50"/>
      <c r="M85" s="50"/>
      <c r="N85" s="50"/>
      <c r="O85" s="50"/>
      <c r="P85" s="50"/>
      <c r="Q85" s="50"/>
      <c r="R85" s="50"/>
      <c r="S85" s="50"/>
      <c r="T85" s="50"/>
      <c r="U85" s="50"/>
      <c r="V85" s="50"/>
    </row>
    <row r="86" spans="2:22" ht="17.100000000000001" thickBot="1">
      <c r="B86" s="1" t="s">
        <v>140</v>
      </c>
      <c r="C86" s="70">
        <f>C82-C84+C85</f>
        <v>0</v>
      </c>
      <c r="D86" s="70">
        <f t="shared" ref="D86:V86" si="100">D82-D84+D85</f>
        <v>0</v>
      </c>
      <c r="E86" s="70">
        <f t="shared" si="100"/>
        <v>0</v>
      </c>
      <c r="F86" s="70">
        <f t="shared" si="100"/>
        <v>0</v>
      </c>
      <c r="G86" s="70">
        <f t="shared" si="100"/>
        <v>0</v>
      </c>
      <c r="H86" s="70">
        <f t="shared" si="100"/>
        <v>0</v>
      </c>
      <c r="I86" s="70">
        <f t="shared" si="100"/>
        <v>0</v>
      </c>
      <c r="J86" s="70">
        <f t="shared" si="100"/>
        <v>0</v>
      </c>
      <c r="K86" s="70">
        <f t="shared" si="100"/>
        <v>0</v>
      </c>
      <c r="L86" s="70">
        <f t="shared" si="100"/>
        <v>0</v>
      </c>
      <c r="M86" s="70">
        <f t="shared" si="100"/>
        <v>0</v>
      </c>
      <c r="N86" s="70">
        <f t="shared" si="100"/>
        <v>0</v>
      </c>
      <c r="O86" s="70">
        <f t="shared" si="100"/>
        <v>0</v>
      </c>
      <c r="P86" s="70">
        <f t="shared" si="100"/>
        <v>0</v>
      </c>
      <c r="Q86" s="70">
        <f t="shared" si="100"/>
        <v>0</v>
      </c>
      <c r="R86" s="70">
        <f t="shared" si="100"/>
        <v>0</v>
      </c>
      <c r="S86" s="70">
        <f t="shared" si="100"/>
        <v>0</v>
      </c>
      <c r="T86" s="70">
        <f t="shared" si="100"/>
        <v>0</v>
      </c>
      <c r="U86" s="70">
        <f t="shared" si="100"/>
        <v>0</v>
      </c>
      <c r="V86" s="70">
        <f t="shared" si="100"/>
        <v>0</v>
      </c>
    </row>
    <row r="87" spans="2:22" ht="17.100000000000001" thickTop="1">
      <c r="B87" s="1"/>
    </row>
    <row r="88" spans="2:22">
      <c r="B88" s="68" t="s">
        <v>141</v>
      </c>
    </row>
    <row r="89" spans="2:22">
      <c r="B89" s="69" t="s">
        <v>142</v>
      </c>
      <c r="C89" s="19">
        <f>'Project 1'!G26</f>
        <v>0</v>
      </c>
      <c r="D89" s="126"/>
      <c r="E89" s="133"/>
      <c r="F89" s="126"/>
      <c r="G89" s="126"/>
      <c r="H89" s="126"/>
      <c r="I89" s="126"/>
      <c r="J89" s="126"/>
      <c r="K89" s="126"/>
      <c r="L89" s="126"/>
      <c r="M89" s="126"/>
      <c r="N89" s="126"/>
      <c r="O89" s="126"/>
      <c r="P89" s="126"/>
      <c r="Q89" s="126"/>
      <c r="R89" s="126"/>
      <c r="S89" s="126"/>
      <c r="T89" s="126"/>
      <c r="U89" s="126"/>
      <c r="V89" s="126"/>
    </row>
    <row r="90" spans="2:22">
      <c r="B90" s="69" t="s">
        <v>143</v>
      </c>
      <c r="C90" s="131"/>
      <c r="D90" s="131"/>
      <c r="E90" s="19">
        <f>'Project 2'!G26</f>
        <v>0</v>
      </c>
      <c r="F90" s="126"/>
      <c r="G90" s="126"/>
      <c r="H90" s="126"/>
      <c r="I90" s="126"/>
      <c r="J90" s="126"/>
      <c r="K90" s="126"/>
      <c r="L90" s="126"/>
      <c r="M90" s="126"/>
      <c r="N90" s="126"/>
      <c r="O90" s="126"/>
      <c r="P90" s="126"/>
      <c r="Q90" s="126"/>
      <c r="R90" s="126"/>
      <c r="S90" s="126"/>
      <c r="T90" s="126"/>
      <c r="U90" s="126"/>
      <c r="V90" s="126"/>
    </row>
    <row r="91" spans="2:22">
      <c r="B91" s="68" t="s">
        <v>144</v>
      </c>
      <c r="C91" s="71">
        <f>SUM(C89:C90)</f>
        <v>0</v>
      </c>
      <c r="D91" s="71">
        <f t="shared" ref="D91:V91" si="101">SUM(D89:D90)</f>
        <v>0</v>
      </c>
      <c r="E91" s="132">
        <f t="shared" si="101"/>
        <v>0</v>
      </c>
      <c r="F91" s="71">
        <f t="shared" si="101"/>
        <v>0</v>
      </c>
      <c r="G91" s="71">
        <f t="shared" si="101"/>
        <v>0</v>
      </c>
      <c r="H91" s="71">
        <f t="shared" si="101"/>
        <v>0</v>
      </c>
      <c r="I91" s="71">
        <f t="shared" si="101"/>
        <v>0</v>
      </c>
      <c r="J91" s="71">
        <f t="shared" si="101"/>
        <v>0</v>
      </c>
      <c r="K91" s="71">
        <f t="shared" si="101"/>
        <v>0</v>
      </c>
      <c r="L91" s="71">
        <f t="shared" si="101"/>
        <v>0</v>
      </c>
      <c r="M91" s="71">
        <f t="shared" si="101"/>
        <v>0</v>
      </c>
      <c r="N91" s="71">
        <f t="shared" si="101"/>
        <v>0</v>
      </c>
      <c r="O91" s="71">
        <f t="shared" si="101"/>
        <v>0</v>
      </c>
      <c r="P91" s="71">
        <f t="shared" si="101"/>
        <v>0</v>
      </c>
      <c r="Q91" s="71">
        <f t="shared" si="101"/>
        <v>0</v>
      </c>
      <c r="R91" s="71">
        <f t="shared" si="101"/>
        <v>0</v>
      </c>
      <c r="S91" s="71">
        <f t="shared" si="101"/>
        <v>0</v>
      </c>
      <c r="T91" s="71">
        <f t="shared" si="101"/>
        <v>0</v>
      </c>
      <c r="U91" s="71">
        <f t="shared" si="101"/>
        <v>0</v>
      </c>
      <c r="V91" s="71">
        <f t="shared" si="101"/>
        <v>0</v>
      </c>
    </row>
    <row r="92" spans="2:22">
      <c r="B92" s="68" t="s">
        <v>145</v>
      </c>
      <c r="C92" s="30"/>
      <c r="E92" s="19"/>
    </row>
    <row r="93" spans="2:22">
      <c r="B93" s="69" t="s">
        <v>142</v>
      </c>
      <c r="C93" s="30">
        <f>'Project 1'!G54</f>
        <v>0</v>
      </c>
      <c r="E93" s="19"/>
    </row>
    <row r="94" spans="2:22">
      <c r="B94" s="69" t="s">
        <v>143</v>
      </c>
      <c r="D94" s="30"/>
      <c r="E94" s="19">
        <f>'Project 2'!G54</f>
        <v>0</v>
      </c>
    </row>
    <row r="95" spans="2:22">
      <c r="B95" s="68" t="s">
        <v>146</v>
      </c>
      <c r="C95" s="71">
        <f t="shared" ref="C95:V95" si="102">SUM(C93:C94)</f>
        <v>0</v>
      </c>
      <c r="D95" s="71">
        <f t="shared" si="102"/>
        <v>0</v>
      </c>
      <c r="E95" s="71">
        <f t="shared" si="102"/>
        <v>0</v>
      </c>
      <c r="F95" s="71">
        <f t="shared" si="102"/>
        <v>0</v>
      </c>
      <c r="G95" s="71">
        <f t="shared" si="102"/>
        <v>0</v>
      </c>
      <c r="H95" s="71">
        <f t="shared" si="102"/>
        <v>0</v>
      </c>
      <c r="I95" s="71">
        <f t="shared" si="102"/>
        <v>0</v>
      </c>
      <c r="J95" s="71">
        <f t="shared" si="102"/>
        <v>0</v>
      </c>
      <c r="K95" s="71">
        <f t="shared" si="102"/>
        <v>0</v>
      </c>
      <c r="L95" s="71">
        <f t="shared" si="102"/>
        <v>0</v>
      </c>
      <c r="M95" s="71">
        <f t="shared" si="102"/>
        <v>0</v>
      </c>
      <c r="N95" s="71">
        <f t="shared" si="102"/>
        <v>0</v>
      </c>
      <c r="O95" s="71">
        <f t="shared" si="102"/>
        <v>0</v>
      </c>
      <c r="P95" s="71">
        <f t="shared" si="102"/>
        <v>0</v>
      </c>
      <c r="Q95" s="71">
        <f t="shared" si="102"/>
        <v>0</v>
      </c>
      <c r="R95" s="71">
        <f t="shared" si="102"/>
        <v>0</v>
      </c>
      <c r="S95" s="71">
        <f t="shared" si="102"/>
        <v>0</v>
      </c>
      <c r="T95" s="71">
        <f t="shared" si="102"/>
        <v>0</v>
      </c>
      <c r="U95" s="71">
        <f t="shared" si="102"/>
        <v>0</v>
      </c>
      <c r="V95" s="71">
        <f t="shared" si="102"/>
        <v>0</v>
      </c>
    </row>
    <row r="96" spans="2:22" ht="17.100000000000001" thickBot="1">
      <c r="B96" s="1" t="s">
        <v>147</v>
      </c>
      <c r="C96" s="70">
        <f>C91-C95</f>
        <v>0</v>
      </c>
      <c r="D96" s="70">
        <f t="shared" ref="D96:V96" si="103">D91-D95</f>
        <v>0</v>
      </c>
      <c r="E96" s="70">
        <f t="shared" si="103"/>
        <v>0</v>
      </c>
      <c r="F96" s="70">
        <f t="shared" si="103"/>
        <v>0</v>
      </c>
      <c r="G96" s="70">
        <f t="shared" si="103"/>
        <v>0</v>
      </c>
      <c r="H96" s="70">
        <f t="shared" si="103"/>
        <v>0</v>
      </c>
      <c r="I96" s="70">
        <f t="shared" si="103"/>
        <v>0</v>
      </c>
      <c r="J96" s="70">
        <f t="shared" si="103"/>
        <v>0</v>
      </c>
      <c r="K96" s="70">
        <f t="shared" si="103"/>
        <v>0</v>
      </c>
      <c r="L96" s="70">
        <f t="shared" si="103"/>
        <v>0</v>
      </c>
      <c r="M96" s="70">
        <f t="shared" si="103"/>
        <v>0</v>
      </c>
      <c r="N96" s="70">
        <f t="shared" si="103"/>
        <v>0</v>
      </c>
      <c r="O96" s="70">
        <f t="shared" si="103"/>
        <v>0</v>
      </c>
      <c r="P96" s="70">
        <f t="shared" si="103"/>
        <v>0</v>
      </c>
      <c r="Q96" s="70">
        <f t="shared" si="103"/>
        <v>0</v>
      </c>
      <c r="R96" s="70">
        <f t="shared" si="103"/>
        <v>0</v>
      </c>
      <c r="S96" s="70">
        <f t="shared" si="103"/>
        <v>0</v>
      </c>
      <c r="T96" s="70">
        <f t="shared" si="103"/>
        <v>0</v>
      </c>
      <c r="U96" s="70">
        <f t="shared" si="103"/>
        <v>0</v>
      </c>
      <c r="V96" s="70">
        <f t="shared" si="103"/>
        <v>0</v>
      </c>
    </row>
    <row r="97" spans="2:22" ht="17.100000000000001" thickTop="1"/>
    <row r="98" spans="2:22">
      <c r="B98" t="s">
        <v>148</v>
      </c>
      <c r="C98" s="58">
        <v>0</v>
      </c>
      <c r="D98" s="30">
        <f>C99</f>
        <v>0</v>
      </c>
      <c r="E98" s="30">
        <f t="shared" ref="E98:V98" si="104">D99</f>
        <v>0</v>
      </c>
      <c r="F98" s="30">
        <f t="shared" si="104"/>
        <v>0</v>
      </c>
      <c r="G98" s="30">
        <f t="shared" si="104"/>
        <v>0</v>
      </c>
      <c r="H98" s="30">
        <f t="shared" si="104"/>
        <v>0</v>
      </c>
      <c r="I98" s="30">
        <f t="shared" si="104"/>
        <v>0</v>
      </c>
      <c r="J98" s="30">
        <f t="shared" si="104"/>
        <v>0</v>
      </c>
      <c r="K98" s="30">
        <f t="shared" si="104"/>
        <v>0</v>
      </c>
      <c r="L98" s="30">
        <f t="shared" si="104"/>
        <v>0</v>
      </c>
      <c r="M98" s="30">
        <f t="shared" si="104"/>
        <v>0</v>
      </c>
      <c r="N98" s="30">
        <f t="shared" si="104"/>
        <v>0</v>
      </c>
      <c r="O98" s="30">
        <f t="shared" si="104"/>
        <v>0</v>
      </c>
      <c r="P98" s="30">
        <f t="shared" si="104"/>
        <v>0</v>
      </c>
      <c r="Q98" s="30">
        <f t="shared" si="104"/>
        <v>0</v>
      </c>
      <c r="R98" s="30">
        <f t="shared" si="104"/>
        <v>0</v>
      </c>
      <c r="S98" s="30">
        <f t="shared" si="104"/>
        <v>0</v>
      </c>
      <c r="T98" s="30">
        <f t="shared" si="104"/>
        <v>0</v>
      </c>
      <c r="U98" s="30">
        <f t="shared" si="104"/>
        <v>0</v>
      </c>
      <c r="V98" s="30">
        <f t="shared" si="104"/>
        <v>0</v>
      </c>
    </row>
    <row r="99" spans="2:22">
      <c r="B99" s="88" t="s">
        <v>149</v>
      </c>
      <c r="C99" s="89">
        <f>C98+C86+C96</f>
        <v>0</v>
      </c>
      <c r="D99" s="89">
        <f t="shared" ref="D99:V99" si="105">D98+D86+D96</f>
        <v>0</v>
      </c>
      <c r="E99" s="89">
        <f t="shared" si="105"/>
        <v>0</v>
      </c>
      <c r="F99" s="89">
        <f t="shared" si="105"/>
        <v>0</v>
      </c>
      <c r="G99" s="89">
        <f t="shared" si="105"/>
        <v>0</v>
      </c>
      <c r="H99" s="89">
        <f t="shared" si="105"/>
        <v>0</v>
      </c>
      <c r="I99" s="89">
        <f t="shared" si="105"/>
        <v>0</v>
      </c>
      <c r="J99" s="89">
        <f t="shared" si="105"/>
        <v>0</v>
      </c>
      <c r="K99" s="89">
        <f t="shared" si="105"/>
        <v>0</v>
      </c>
      <c r="L99" s="89">
        <f t="shared" si="105"/>
        <v>0</v>
      </c>
      <c r="M99" s="89">
        <f t="shared" si="105"/>
        <v>0</v>
      </c>
      <c r="N99" s="89">
        <f t="shared" si="105"/>
        <v>0</v>
      </c>
      <c r="O99" s="89">
        <f t="shared" si="105"/>
        <v>0</v>
      </c>
      <c r="P99" s="89">
        <f t="shared" si="105"/>
        <v>0</v>
      </c>
      <c r="Q99" s="89">
        <f t="shared" si="105"/>
        <v>0</v>
      </c>
      <c r="R99" s="89">
        <f t="shared" si="105"/>
        <v>0</v>
      </c>
      <c r="S99" s="89">
        <f t="shared" si="105"/>
        <v>0</v>
      </c>
      <c r="T99" s="89">
        <f t="shared" si="105"/>
        <v>0</v>
      </c>
      <c r="U99" s="89">
        <f t="shared" si="105"/>
        <v>0</v>
      </c>
      <c r="V99" s="89">
        <f t="shared" si="105"/>
        <v>0</v>
      </c>
    </row>
    <row r="101" spans="2:22">
      <c r="B101" s="1" t="s">
        <v>150</v>
      </c>
    </row>
    <row r="102" spans="2:22">
      <c r="B102" t="s">
        <v>151</v>
      </c>
      <c r="C102" s="85"/>
      <c r="D102" s="85"/>
      <c r="E102" s="85"/>
      <c r="F102" s="85"/>
      <c r="G102" s="85"/>
      <c r="H102" s="85"/>
      <c r="I102" s="85"/>
      <c r="J102" s="85"/>
      <c r="K102" s="85"/>
      <c r="L102" s="85"/>
      <c r="M102" s="85"/>
      <c r="N102" s="85"/>
      <c r="O102" s="85"/>
      <c r="P102" s="85"/>
      <c r="Q102" s="85"/>
      <c r="R102" s="85"/>
      <c r="S102" s="85"/>
      <c r="T102" s="85"/>
      <c r="U102" s="85"/>
      <c r="V102" s="85"/>
    </row>
    <row r="103" spans="2:22">
      <c r="B103" t="s">
        <v>152</v>
      </c>
      <c r="C103" s="58"/>
      <c r="D103" s="58"/>
      <c r="E103" s="58"/>
      <c r="F103" s="58"/>
      <c r="G103" s="58"/>
      <c r="H103" s="58"/>
      <c r="I103" s="58"/>
      <c r="J103" s="58"/>
      <c r="K103" s="58"/>
      <c r="L103" s="58"/>
      <c r="M103" s="58"/>
      <c r="N103" s="58"/>
      <c r="O103" s="58"/>
      <c r="P103" s="58"/>
      <c r="Q103" s="58"/>
      <c r="R103" s="58"/>
      <c r="S103" s="58"/>
      <c r="T103" s="58"/>
      <c r="U103" s="58"/>
      <c r="V103" s="58"/>
    </row>
    <row r="104" spans="2:22">
      <c r="C104" s="58"/>
      <c r="D104" s="58"/>
      <c r="E104" s="58"/>
      <c r="F104" s="58"/>
      <c r="G104" s="58"/>
      <c r="H104" s="58"/>
      <c r="I104" s="58"/>
      <c r="J104" s="58"/>
      <c r="K104" s="58"/>
      <c r="L104" s="58"/>
      <c r="M104" s="58"/>
      <c r="N104" s="58"/>
      <c r="O104" s="58"/>
      <c r="P104" s="58"/>
      <c r="Q104" s="58"/>
      <c r="R104" s="58"/>
      <c r="S104" s="58"/>
      <c r="T104" s="58"/>
      <c r="U104" s="58"/>
      <c r="V104" s="58"/>
    </row>
    <row r="105" spans="2:22">
      <c r="C105" s="30"/>
    </row>
    <row r="106" spans="2:22" ht="17.100000000000001" thickBot="1">
      <c r="B106" s="86" t="s">
        <v>153</v>
      </c>
      <c r="C106" s="87">
        <f>C99+C102-C103</f>
        <v>0</v>
      </c>
      <c r="D106" s="87">
        <f t="shared" ref="D106:V106" si="106">D99+D102-D103</f>
        <v>0</v>
      </c>
      <c r="E106" s="87">
        <f t="shared" si="106"/>
        <v>0</v>
      </c>
      <c r="F106" s="87">
        <f t="shared" si="106"/>
        <v>0</v>
      </c>
      <c r="G106" s="87">
        <f t="shared" si="106"/>
        <v>0</v>
      </c>
      <c r="H106" s="87">
        <f t="shared" si="106"/>
        <v>0</v>
      </c>
      <c r="I106" s="87">
        <f t="shared" si="106"/>
        <v>0</v>
      </c>
      <c r="J106" s="87">
        <f t="shared" si="106"/>
        <v>0</v>
      </c>
      <c r="K106" s="87">
        <f t="shared" si="106"/>
        <v>0</v>
      </c>
      <c r="L106" s="87">
        <f t="shared" si="106"/>
        <v>0</v>
      </c>
      <c r="M106" s="87">
        <f t="shared" si="106"/>
        <v>0</v>
      </c>
      <c r="N106" s="87">
        <f t="shared" si="106"/>
        <v>0</v>
      </c>
      <c r="O106" s="87">
        <f t="shared" si="106"/>
        <v>0</v>
      </c>
      <c r="P106" s="87">
        <f t="shared" si="106"/>
        <v>0</v>
      </c>
      <c r="Q106" s="87">
        <f t="shared" si="106"/>
        <v>0</v>
      </c>
      <c r="R106" s="87">
        <f t="shared" si="106"/>
        <v>0</v>
      </c>
      <c r="S106" s="87">
        <f t="shared" si="106"/>
        <v>0</v>
      </c>
      <c r="T106" s="87">
        <f t="shared" si="106"/>
        <v>0</v>
      </c>
      <c r="U106" s="87">
        <f t="shared" si="106"/>
        <v>0</v>
      </c>
      <c r="V106" s="87">
        <f t="shared" si="106"/>
        <v>0</v>
      </c>
    </row>
    <row r="107" spans="2:22" ht="17.100000000000001" thickTop="1"/>
    <row r="109" spans="2:22">
      <c r="B109" s="65" t="s">
        <v>154</v>
      </c>
      <c r="C109" s="66"/>
    </row>
    <row r="110" spans="2:22">
      <c r="B110" s="3" t="s">
        <v>155</v>
      </c>
      <c r="C110" s="64">
        <v>0.02</v>
      </c>
    </row>
    <row r="111" spans="2:22">
      <c r="B111" s="3" t="s">
        <v>156</v>
      </c>
      <c r="C111" s="64">
        <v>0.03</v>
      </c>
    </row>
    <row r="117" spans="3:3">
      <c r="C117" s="30"/>
    </row>
  </sheetData>
  <phoneticPr fontId="7" type="noConversion"/>
  <pageMargins left="0.7" right="0.7" top="0.75" bottom="0.75" header="0.3" footer="0.3"/>
  <pageSetup orientation="portrait" r:id="rId1"/>
  <ignoredErrors>
    <ignoredError sqref="D73:V73" formula="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0534E-F29B-444F-83A5-BFF46A1C10C4}">
  <dimension ref="A1:AC155"/>
  <sheetViews>
    <sheetView topLeftCell="D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35" priority="3" stopIfTrue="1">
      <formula>$C$82&lt;=16</formula>
    </cfRule>
    <cfRule type="expression" dxfId="34" priority="4">
      <formula>$C$82&gt;16</formula>
    </cfRule>
  </conditionalFormatting>
  <conditionalFormatting sqref="C144 I144:AB144">
    <cfRule type="cellIs" dxfId="33" priority="1" operator="greaterThan">
      <formula>1.15</formula>
    </cfRule>
    <cfRule type="cellIs" dxfId="32"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C9D6D0B0-5C80-3D49-8B72-A350016FC22A}"/>
    <dataValidation type="whole" operator="lessThanOrEqual" allowBlank="1" showErrorMessage="1" errorTitle="Please correct Total AMI units" error="The total AMI units can not be greater than the total number of units." sqref="C83" xr:uid="{1EC1C3A7-8BC7-794B-9D77-CC2C0F62CD10}">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DFF20B65-B5F3-CB42-A043-3E2276577B3B}">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84D0AED3-E3FA-204D-9A00-8CB0E94FC0E3}">
      <formula1>C82&gt;16</formula1>
    </dataValidation>
    <dataValidation type="list" allowBlank="1" showInputMessage="1" showErrorMessage="1" sqref="F13" xr:uid="{0FEFD4A2-EBCD-2744-A1F6-2E7A085C5F97}">
      <formula1>"Annual Debt Service (Principal &amp; Interest),Interest Only,Fully deferred for 55 years"</formula1>
    </dataValidation>
    <dataValidation type="list" allowBlank="1" showInputMessage="1" showErrorMessage="1" sqref="F11" xr:uid="{B2CA2FA8-D823-3B47-A10B-7C085192DDCA}">
      <formula1>"Yes,No"</formula1>
    </dataValidation>
    <dataValidation type="list" allowBlank="1" showInputMessage="1" showErrorMessage="1" sqref="L10:L13 F12" xr:uid="{DA73163A-7B92-1C4B-BB92-5F20E3247E42}">
      <formula1>"Yes, No"</formula1>
    </dataValidation>
    <dataValidation type="list" allowBlank="1" showInputMessage="1" showErrorMessage="1" sqref="C8" xr:uid="{D1780DD2-CF69-5846-9BFA-A5F81FE2252E}">
      <formula1>"Northern California, Southern California, Rural"</formula1>
    </dataValidation>
  </dataValidations>
  <pageMargins left="0.7" right="0.7" top="0.75" bottom="0.75" header="0.3" footer="0.3"/>
  <pageSetup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F344C-9AFC-2D41-9EA2-D6C9F1C65231}">
  <dimension ref="A1:AC155"/>
  <sheetViews>
    <sheetView topLeftCell="D128"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31" priority="3" stopIfTrue="1">
      <formula>$C$82&lt;=16</formula>
    </cfRule>
    <cfRule type="expression" dxfId="30" priority="4">
      <formula>$C$82&gt;16</formula>
    </cfRule>
  </conditionalFormatting>
  <conditionalFormatting sqref="C144 I144:AB144">
    <cfRule type="cellIs" dxfId="29" priority="1" operator="greaterThan">
      <formula>1.15</formula>
    </cfRule>
    <cfRule type="cellIs" dxfId="28" priority="2" operator="lessThan">
      <formula>1.15</formula>
    </cfRule>
  </conditionalFormatting>
  <dataValidations count="8">
    <dataValidation type="list" allowBlank="1" showInputMessage="1" showErrorMessage="1" sqref="C8" xr:uid="{BEFAE435-61BA-BA4C-B5C3-96F37F4F6F32}">
      <formula1>"Northern California, Southern California, Rural"</formula1>
    </dataValidation>
    <dataValidation type="list" allowBlank="1" showInputMessage="1" showErrorMessage="1" sqref="L10:L13 F12" xr:uid="{BB7871CA-22A2-744B-BA9A-7E75303016E0}">
      <formula1>"Yes, No"</formula1>
    </dataValidation>
    <dataValidation type="list" allowBlank="1" showInputMessage="1" showErrorMessage="1" sqref="F11" xr:uid="{DC57F34C-768C-174A-9818-B2994151E08E}">
      <formula1>"Yes,No"</formula1>
    </dataValidation>
    <dataValidation type="list" allowBlank="1" showInputMessage="1" showErrorMessage="1" sqref="F13" xr:uid="{93BAC51D-C88E-FE4C-AACE-05F4E70CB527}">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26784C2A-46A4-124F-B827-723F41338B9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EDBA6C9F-1992-D340-882A-0B51F82E0647}">
      <formula1>C82&gt;16</formula1>
    </dataValidation>
    <dataValidation type="whole" operator="lessThanOrEqual" allowBlank="1" showErrorMessage="1" errorTitle="Please correct Total AMI units" error="The total AMI units can not be greater than the total number of units." sqref="C83" xr:uid="{949BC3CC-206D-9F4B-801D-AAF886E64D5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4460B86C-8FA2-D846-B225-00E0D6801A32}"/>
  </dataValidations>
  <pageMargins left="0.7" right="0.7" top="0.75" bottom="0.75" header="0.3" footer="0.3"/>
  <pageSetup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F0CD-1F75-5346-8408-6D879EB36A1E}">
  <dimension ref="A1:AC155"/>
  <sheetViews>
    <sheetView topLeftCell="D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27" priority="3" stopIfTrue="1">
      <formula>$C$82&lt;=16</formula>
    </cfRule>
    <cfRule type="expression" dxfId="26" priority="4">
      <formula>$C$82&gt;16</formula>
    </cfRule>
  </conditionalFormatting>
  <conditionalFormatting sqref="C144 I144:AB144">
    <cfRule type="cellIs" dxfId="25" priority="1" operator="greaterThan">
      <formula>1.15</formula>
    </cfRule>
    <cfRule type="cellIs" dxfId="24" priority="2" operator="lessThan">
      <formula>1.15</formula>
    </cfRule>
  </conditionalFormatting>
  <dataValidations count="8">
    <dataValidation type="list" allowBlank="1" showInputMessage="1" showErrorMessage="1" sqref="C8" xr:uid="{1E22EAC6-95A3-2C4F-AA9C-3379D9BF2BEA}">
      <formula1>"Northern California, Southern California, Rural"</formula1>
    </dataValidation>
    <dataValidation type="list" allowBlank="1" showInputMessage="1" showErrorMessage="1" sqref="L10:L13 F12" xr:uid="{3987E0F3-986A-5B47-8BBF-FDDF42B056BC}">
      <formula1>"Yes, No"</formula1>
    </dataValidation>
    <dataValidation type="list" allowBlank="1" showInputMessage="1" showErrorMessage="1" sqref="F11" xr:uid="{817CC790-607D-494D-AAC5-E67C2C1B1CD5}">
      <formula1>"Yes,No"</formula1>
    </dataValidation>
    <dataValidation type="list" allowBlank="1" showInputMessage="1" showErrorMessage="1" sqref="F13" xr:uid="{B0DBFC5B-5992-8343-8862-5B199BD22920}">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FE1965EE-CD22-3548-AFAA-1E3A84920CD2}">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CBBBB333-E0D3-8747-BE39-CE98C74C1E47}">
      <formula1>C82&gt;16</formula1>
    </dataValidation>
    <dataValidation type="whole" operator="lessThanOrEqual" allowBlank="1" showErrorMessage="1" errorTitle="Please correct Total AMI units" error="The total AMI units can not be greater than the total number of units." sqref="C83" xr:uid="{64CBB6F7-E795-EF42-8D88-05B01CB4F4C4}">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3605A945-2EC1-7949-85F0-8ED10DB942E6}"/>
  </dataValidations>
  <pageMargins left="0.7" right="0.7" top="0.75" bottom="0.75" header="0.3" footer="0.3"/>
  <pageSetup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193EE-F931-394A-9C9E-79EDD093A7B4}">
  <dimension ref="A1:AC154"/>
  <sheetViews>
    <sheetView topLeftCell="C120"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384</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v>0</v>
      </c>
      <c r="G21" s="20">
        <f t="shared" ref="G21:G24" si="0">E21+F21</f>
        <v>0</v>
      </c>
    </row>
    <row r="22" spans="2:8">
      <c r="B22" s="6"/>
      <c r="C22" t="s">
        <v>230</v>
      </c>
      <c r="E22" s="186">
        <f>C65</f>
        <v>0</v>
      </c>
      <c r="F22" s="158">
        <v>0</v>
      </c>
      <c r="G22" s="20">
        <f t="shared" si="0"/>
        <v>0</v>
      </c>
    </row>
    <row r="23" spans="2:8">
      <c r="B23" s="6"/>
      <c r="C23" t="s">
        <v>259</v>
      </c>
      <c r="E23" s="158">
        <v>0</v>
      </c>
      <c r="F23" s="158">
        <v>0</v>
      </c>
      <c r="G23" s="20">
        <f t="shared" si="0"/>
        <v>0</v>
      </c>
    </row>
    <row r="24" spans="2:8">
      <c r="B24" s="6"/>
      <c r="C24" t="s">
        <v>259</v>
      </c>
      <c r="E24" s="158">
        <v>0</v>
      </c>
      <c r="F24" s="158">
        <v>0</v>
      </c>
      <c r="G24" s="20">
        <f t="shared" si="0"/>
        <v>0</v>
      </c>
    </row>
    <row r="25" spans="2:8">
      <c r="B25" s="6"/>
      <c r="C25" s="10"/>
      <c r="D25" s="10"/>
      <c r="E25" s="187">
        <v>0</v>
      </c>
      <c r="F25" s="187">
        <v>0</v>
      </c>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v>0</v>
      </c>
      <c r="G31" s="20">
        <f t="shared" ref="G31:G53" si="1">E31+F31</f>
        <v>0</v>
      </c>
    </row>
    <row r="32" spans="2:8">
      <c r="B32" s="6"/>
      <c r="C32" t="s">
        <v>263</v>
      </c>
      <c r="E32" s="160">
        <v>0</v>
      </c>
      <c r="F32" s="160">
        <v>0</v>
      </c>
      <c r="G32" s="20">
        <f t="shared" si="1"/>
        <v>0</v>
      </c>
    </row>
    <row r="33" spans="2:10">
      <c r="B33" s="6"/>
      <c r="D33" t="s">
        <v>264</v>
      </c>
      <c r="E33" s="160">
        <v>0</v>
      </c>
      <c r="F33" s="160">
        <v>0</v>
      </c>
      <c r="G33" s="20">
        <f t="shared" si="1"/>
        <v>0</v>
      </c>
    </row>
    <row r="34" spans="2:10">
      <c r="B34" s="6"/>
      <c r="D34" t="s">
        <v>265</v>
      </c>
      <c r="E34" s="205">
        <f>E33*(15/100)</f>
        <v>0</v>
      </c>
      <c r="F34" s="205">
        <f>F33*(15/100)</f>
        <v>0</v>
      </c>
      <c r="G34" s="20">
        <f t="shared" si="1"/>
        <v>0</v>
      </c>
    </row>
    <row r="35" spans="2:10">
      <c r="B35" s="6"/>
      <c r="C35" t="s">
        <v>266</v>
      </c>
      <c r="E35" s="160">
        <v>0</v>
      </c>
      <c r="F35" s="160">
        <v>0</v>
      </c>
      <c r="G35" s="20">
        <f t="shared" si="1"/>
        <v>0</v>
      </c>
    </row>
    <row r="36" spans="2:10">
      <c r="B36" s="6"/>
      <c r="D36" t="s">
        <v>267</v>
      </c>
      <c r="E36" s="160">
        <v>0</v>
      </c>
      <c r="F36" s="160">
        <v>0</v>
      </c>
      <c r="G36" s="20">
        <f t="shared" si="1"/>
        <v>0</v>
      </c>
    </row>
    <row r="37" spans="2:10" ht="17.100000000000001" customHeight="1">
      <c r="B37" s="6"/>
      <c r="D37" t="s">
        <v>268</v>
      </c>
      <c r="E37" s="19"/>
      <c r="F37" s="160">
        <v>0</v>
      </c>
      <c r="G37" s="20">
        <f>E36+F37</f>
        <v>0</v>
      </c>
    </row>
    <row r="38" spans="2:10" ht="17.100000000000001" customHeight="1">
      <c r="B38" s="6"/>
      <c r="D38" t="s">
        <v>269</v>
      </c>
      <c r="E38" s="160">
        <v>0</v>
      </c>
      <c r="F38" s="160">
        <v>0</v>
      </c>
      <c r="G38" s="20">
        <f t="shared" ref="G38:G40" si="2">E37+F38</f>
        <v>0</v>
      </c>
    </row>
    <row r="39" spans="2:10" ht="17.100000000000001" customHeight="1">
      <c r="B39" s="6"/>
      <c r="D39" t="s">
        <v>270</v>
      </c>
      <c r="E39" s="160">
        <v>0</v>
      </c>
      <c r="F39" s="160">
        <v>0</v>
      </c>
      <c r="G39" s="20">
        <f t="shared" si="2"/>
        <v>0</v>
      </c>
    </row>
    <row r="40" spans="2:10" ht="17.100000000000001" customHeight="1">
      <c r="B40" s="6"/>
      <c r="D40" t="s">
        <v>271</v>
      </c>
      <c r="E40" s="160">
        <v>0</v>
      </c>
      <c r="F40" s="160">
        <v>0</v>
      </c>
      <c r="G40" s="20">
        <f t="shared" si="2"/>
        <v>0</v>
      </c>
    </row>
    <row r="41" spans="2:10" ht="17.100000000000001" customHeight="1">
      <c r="B41" s="6"/>
      <c r="E41" s="160">
        <v>0</v>
      </c>
      <c r="F41" s="160">
        <v>0</v>
      </c>
      <c r="G41" s="20"/>
    </row>
    <row r="42" spans="2:10">
      <c r="B42" s="6"/>
      <c r="D42" t="s">
        <v>272</v>
      </c>
      <c r="E42" s="104">
        <f>C65*1%</f>
        <v>0</v>
      </c>
      <c r="F42" s="189"/>
      <c r="G42" s="20">
        <f t="shared" si="1"/>
        <v>0</v>
      </c>
    </row>
    <row r="43" spans="2:10">
      <c r="B43" s="6"/>
      <c r="D43" t="s">
        <v>273</v>
      </c>
      <c r="E43" s="160">
        <v>0</v>
      </c>
      <c r="F43" s="160">
        <v>0</v>
      </c>
      <c r="G43" s="20">
        <f t="shared" si="1"/>
        <v>0</v>
      </c>
    </row>
    <row r="44" spans="2:10">
      <c r="B44" s="6"/>
      <c r="D44" t="s">
        <v>274</v>
      </c>
      <c r="E44" s="160">
        <v>0</v>
      </c>
      <c r="F44" s="160">
        <v>0</v>
      </c>
      <c r="G44" s="20">
        <f t="shared" si="1"/>
        <v>0</v>
      </c>
    </row>
    <row r="45" spans="2:10">
      <c r="B45" s="6"/>
      <c r="D45" t="s">
        <v>275</v>
      </c>
      <c r="E45" s="160">
        <v>0</v>
      </c>
      <c r="F45" s="160">
        <v>0</v>
      </c>
      <c r="G45" s="20">
        <f t="shared" si="1"/>
        <v>0</v>
      </c>
    </row>
    <row r="46" spans="2:10">
      <c r="B46" s="6"/>
      <c r="D46" t="s">
        <v>276</v>
      </c>
      <c r="E46" s="160">
        <v>0</v>
      </c>
      <c r="F46" s="160">
        <v>0</v>
      </c>
      <c r="G46" s="20">
        <f t="shared" si="1"/>
        <v>0</v>
      </c>
      <c r="J46" s="18"/>
    </row>
    <row r="47" spans="2:10">
      <c r="B47" s="6"/>
      <c r="D47" t="s">
        <v>277</v>
      </c>
      <c r="E47" s="160">
        <v>0</v>
      </c>
      <c r="F47" s="160">
        <v>0</v>
      </c>
      <c r="G47" s="20">
        <f t="shared" si="1"/>
        <v>0</v>
      </c>
      <c r="J47" s="153"/>
    </row>
    <row r="48" spans="2:10">
      <c r="B48" s="6"/>
      <c r="D48" t="s">
        <v>278</v>
      </c>
      <c r="E48" s="160">
        <v>0</v>
      </c>
      <c r="F48" s="160">
        <v>0</v>
      </c>
      <c r="G48" s="20">
        <f t="shared" si="1"/>
        <v>0</v>
      </c>
    </row>
    <row r="49" spans="1:10">
      <c r="B49" s="6"/>
      <c r="D49" t="s">
        <v>279</v>
      </c>
      <c r="E49" s="160">
        <v>0</v>
      </c>
      <c r="F49" s="160">
        <v>0</v>
      </c>
      <c r="G49" s="20">
        <f t="shared" si="1"/>
        <v>0</v>
      </c>
      <c r="J49" s="18"/>
    </row>
    <row r="50" spans="1:10">
      <c r="B50" s="6"/>
      <c r="D50" t="s">
        <v>280</v>
      </c>
      <c r="E50" s="104">
        <f>SUM(E36:E49)*10%</f>
        <v>0</v>
      </c>
      <c r="F50" s="104">
        <f>SUM(F36:F49)*10%</f>
        <v>0</v>
      </c>
      <c r="G50" s="20">
        <f t="shared" si="1"/>
        <v>0</v>
      </c>
    </row>
    <row r="51" spans="1:10">
      <c r="B51" s="6"/>
      <c r="C51" t="s">
        <v>281</v>
      </c>
      <c r="E51" s="160">
        <v>0</v>
      </c>
      <c r="F51" s="160">
        <v>0</v>
      </c>
      <c r="G51" s="20">
        <f t="shared" si="1"/>
        <v>0</v>
      </c>
    </row>
    <row r="52" spans="1:10">
      <c r="B52" s="6"/>
      <c r="C52" t="s">
        <v>282</v>
      </c>
      <c r="D52" t="s">
        <v>283</v>
      </c>
      <c r="E52" s="160">
        <v>0</v>
      </c>
      <c r="F52" s="160">
        <v>0</v>
      </c>
      <c r="G52" s="20">
        <f t="shared" si="1"/>
        <v>0</v>
      </c>
    </row>
    <row r="53" spans="1:10">
      <c r="B53" s="6"/>
      <c r="C53" s="10"/>
      <c r="D53" s="10" t="s">
        <v>284</v>
      </c>
      <c r="E53" s="190">
        <v>0</v>
      </c>
      <c r="F53" s="190">
        <v>0</v>
      </c>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0</v>
      </c>
    </row>
    <row r="62" spans="1:10">
      <c r="B62" t="s">
        <v>290</v>
      </c>
      <c r="C62" s="51">
        <v>2.5000000000000001E-2</v>
      </c>
    </row>
    <row r="63" spans="1:10">
      <c r="B63" t="s">
        <v>291</v>
      </c>
      <c r="C63" s="52">
        <v>0.03</v>
      </c>
    </row>
    <row r="64" spans="1:10">
      <c r="B64" t="s">
        <v>292</v>
      </c>
      <c r="C64" s="50">
        <v>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92">
        <v>0</v>
      </c>
      <c r="D83" s="41"/>
    </row>
    <row r="84" spans="1:28">
      <c r="B84" t="s">
        <v>319</v>
      </c>
      <c r="C84" s="203"/>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SUM(L119:L123)</f>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L103+L111+L117+L124</f>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 t="shared" ref="J127:AB127" si="36">J94-J125</f>
        <v>0</v>
      </c>
      <c r="K127" s="84">
        <f>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0">
        <f>C136*$I$76</f>
        <v>0</v>
      </c>
      <c r="J136" s="30">
        <f t="shared" si="37"/>
        <v>0</v>
      </c>
      <c r="K136" s="30">
        <f>J136</f>
        <v>0</v>
      </c>
      <c r="L136" s="30">
        <f t="shared" si="38"/>
        <v>0</v>
      </c>
      <c r="M136" s="30">
        <f t="shared" si="38"/>
        <v>0</v>
      </c>
      <c r="N136" s="30">
        <f t="shared" si="38"/>
        <v>0</v>
      </c>
      <c r="O136" s="30">
        <f t="shared" si="38"/>
        <v>0</v>
      </c>
      <c r="P136" s="30">
        <f t="shared" si="38"/>
        <v>0</v>
      </c>
      <c r="Q136" s="30">
        <f t="shared" si="38"/>
        <v>0</v>
      </c>
      <c r="R136" s="30">
        <f t="shared" si="38"/>
        <v>0</v>
      </c>
      <c r="S136" s="30">
        <f t="shared" si="38"/>
        <v>0</v>
      </c>
      <c r="T136" s="30">
        <f t="shared" si="38"/>
        <v>0</v>
      </c>
      <c r="U136" s="30">
        <f t="shared" si="38"/>
        <v>0</v>
      </c>
      <c r="V136" s="30">
        <f t="shared" si="38"/>
        <v>0</v>
      </c>
      <c r="W136" s="30">
        <f t="shared" si="38"/>
        <v>0</v>
      </c>
      <c r="X136" s="30">
        <f t="shared" si="38"/>
        <v>0</v>
      </c>
      <c r="Y136" s="30">
        <f t="shared" si="38"/>
        <v>0</v>
      </c>
      <c r="Z136" s="30">
        <f t="shared" si="38"/>
        <v>0</v>
      </c>
      <c r="AA136" s="30">
        <f t="shared" si="53"/>
        <v>0</v>
      </c>
      <c r="AB136" s="30">
        <f t="shared" si="53"/>
        <v>0</v>
      </c>
    </row>
    <row r="137" spans="1:29" ht="17.100000000000001" thickBot="1">
      <c r="B137" s="80" t="s">
        <v>367</v>
      </c>
      <c r="C137" s="81">
        <f>C127-SUM(C132:C136)</f>
        <v>0</v>
      </c>
      <c r="I137" s="211">
        <f>I127-SUM(I132:I136)</f>
        <v>0</v>
      </c>
      <c r="J137" s="211">
        <f t="shared" ref="J137:S137" si="54">J127-SUM(J132:J136)</f>
        <v>0</v>
      </c>
      <c r="K137" s="211">
        <f t="shared" si="54"/>
        <v>0</v>
      </c>
      <c r="L137" s="211">
        <f t="shared" si="54"/>
        <v>0</v>
      </c>
      <c r="M137" s="211">
        <f t="shared" si="54"/>
        <v>0</v>
      </c>
      <c r="N137" s="211">
        <f t="shared" si="54"/>
        <v>0</v>
      </c>
      <c r="O137" s="211">
        <f t="shared" si="54"/>
        <v>0</v>
      </c>
      <c r="P137" s="211">
        <f t="shared" si="54"/>
        <v>0</v>
      </c>
      <c r="Q137" s="211">
        <f t="shared" si="54"/>
        <v>0</v>
      </c>
      <c r="R137" s="211">
        <f t="shared" si="54"/>
        <v>0</v>
      </c>
      <c r="S137" s="211">
        <f t="shared" si="54"/>
        <v>0</v>
      </c>
      <c r="T137" s="211">
        <f>T127-SUM(T132:T136)</f>
        <v>0</v>
      </c>
      <c r="U137" s="211">
        <f t="shared" ref="U137:AB137" si="55">U127-SUM(U132:U136)</f>
        <v>0</v>
      </c>
      <c r="V137" s="211">
        <f t="shared" si="55"/>
        <v>0</v>
      </c>
      <c r="W137" s="211">
        <f t="shared" si="55"/>
        <v>0</v>
      </c>
      <c r="X137" s="211">
        <f t="shared" si="55"/>
        <v>0</v>
      </c>
      <c r="Y137" s="211">
        <f t="shared" si="55"/>
        <v>0</v>
      </c>
      <c r="Z137" s="211">
        <f t="shared" si="55"/>
        <v>0</v>
      </c>
      <c r="AA137" s="211">
        <f t="shared" si="55"/>
        <v>0</v>
      </c>
      <c r="AB137" s="211">
        <f t="shared" si="55"/>
        <v>0</v>
      </c>
    </row>
    <row r="138" spans="1:29">
      <c r="B138" s="208"/>
      <c r="C138" s="209"/>
      <c r="I138" s="30"/>
      <c r="J138" s="30"/>
      <c r="K138" s="30"/>
      <c r="L138" s="30"/>
      <c r="M138" s="30"/>
      <c r="N138" s="30"/>
      <c r="O138" s="30"/>
      <c r="P138" s="30"/>
      <c r="Q138" s="30"/>
      <c r="R138" s="30"/>
      <c r="S138" s="30"/>
      <c r="T138" s="30"/>
      <c r="U138" s="30"/>
      <c r="V138" s="30"/>
      <c r="W138" s="30"/>
      <c r="X138" s="30"/>
      <c r="Y138" s="30"/>
      <c r="Z138" s="30"/>
      <c r="AA138" s="30"/>
      <c r="AB138" s="30"/>
    </row>
    <row r="139" spans="1:29" ht="33.950000000000003">
      <c r="B139" s="207" t="s">
        <v>368</v>
      </c>
      <c r="C139" s="210"/>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0" spans="1:29">
      <c r="B140" s="208"/>
      <c r="C140" s="209"/>
      <c r="I140" s="30"/>
      <c r="J140" s="30"/>
      <c r="K140" s="30"/>
      <c r="L140" s="30"/>
      <c r="M140" s="30"/>
      <c r="N140" s="30"/>
      <c r="O140" s="30"/>
      <c r="P140" s="30"/>
      <c r="Q140" s="30"/>
      <c r="R140" s="30"/>
      <c r="S140" s="30"/>
      <c r="T140" s="30"/>
      <c r="U140" s="30"/>
      <c r="V140" s="30"/>
      <c r="W140" s="30"/>
      <c r="X140" s="30"/>
      <c r="Y140" s="30"/>
      <c r="Z140" s="30"/>
      <c r="AA140" s="30"/>
      <c r="AB140" s="30"/>
    </row>
    <row r="142" spans="1:29" ht="17.100000000000001" thickBot="1">
      <c r="A142" s="48" t="s">
        <v>360</v>
      </c>
      <c r="B142" s="48"/>
      <c r="C142" s="48"/>
      <c r="D142" s="48"/>
      <c r="E142" s="48"/>
      <c r="F142" s="48"/>
      <c r="G142" s="48"/>
      <c r="H142" s="48"/>
      <c r="I142" s="49">
        <f>I137</f>
        <v>0</v>
      </c>
      <c r="J142" s="49">
        <f>J137</f>
        <v>0</v>
      </c>
      <c r="K142" s="49">
        <f>K137</f>
        <v>0</v>
      </c>
      <c r="L142" s="49">
        <f t="shared" ref="L142:AB142" si="57">L137</f>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 t="shared" ref="I144:AB144" si="58">I127/I134</f>
        <v>#DIV/0!</v>
      </c>
      <c r="J144" s="99" t="e">
        <f t="shared" si="58"/>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f t="shared" ref="F153:L153" si="59">F152*2</f>
        <v>0</v>
      </c>
      <c r="G153" s="193">
        <f t="shared" si="59"/>
        <v>0</v>
      </c>
      <c r="H153" s="193">
        <f t="shared" si="59"/>
        <v>0</v>
      </c>
      <c r="I153" s="193">
        <f t="shared" si="59"/>
        <v>0</v>
      </c>
      <c r="J153" s="193">
        <f t="shared" si="59"/>
        <v>0</v>
      </c>
      <c r="K153" s="193">
        <f t="shared" si="59"/>
        <v>0</v>
      </c>
      <c r="L153" s="193">
        <f t="shared" si="59"/>
        <v>0</v>
      </c>
    </row>
    <row r="154" spans="1:29" ht="17.100000000000001" thickBot="1">
      <c r="A154" s="216"/>
      <c r="B154" s="109" t="s">
        <v>383</v>
      </c>
      <c r="C154" s="110"/>
      <c r="D154" s="111"/>
      <c r="E154" s="113"/>
      <c r="F154" s="113"/>
      <c r="G154" s="113"/>
      <c r="H154" s="113"/>
      <c r="I154" s="113"/>
      <c r="J154" s="113" t="s">
        <v>261</v>
      </c>
      <c r="K154" s="113" t="s">
        <v>261</v>
      </c>
      <c r="L154" s="114"/>
    </row>
  </sheetData>
  <dataConsolidate/>
  <mergeCells count="1">
    <mergeCell ref="A151:A154"/>
  </mergeCells>
  <conditionalFormatting sqref="C107:C108">
    <cfRule type="expression" dxfId="23" priority="3" stopIfTrue="1">
      <formula>$C$82&lt;=16</formula>
    </cfRule>
    <cfRule type="expression" dxfId="22" priority="4">
      <formula>$C$82&gt;16</formula>
    </cfRule>
  </conditionalFormatting>
  <conditionalFormatting sqref="C144 I144:AB144">
    <cfRule type="cellIs" dxfId="21" priority="1" operator="greaterThan">
      <formula>1.15</formula>
    </cfRule>
    <cfRule type="cellIs" dxfId="20" priority="2" operator="lessThan">
      <formula>1.15</formula>
    </cfRule>
  </conditionalFormatting>
  <dataValidations count="8">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AC73CB2B-853A-C242-99DD-E123C5BE973F}">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9EC2DBFE-DCAB-834F-A7A0-A1F6E04D3DF6}">
      <formula1>C82&gt;16</formula1>
    </dataValidation>
    <dataValidation type="list" allowBlank="1" showInputMessage="1" showErrorMessage="1" sqref="F13" xr:uid="{B551B4F4-D8CB-314C-A27D-3B18D7A73281}">
      <formula1>"Annual Debt Service (Principal &amp; Interest),Interest Only,Fully deferred for 55 years"</formula1>
    </dataValidation>
    <dataValidation type="list" allowBlank="1" showInputMessage="1" showErrorMessage="1" sqref="F11" xr:uid="{D17EA349-20BA-2F47-AC89-8620BE992B11}">
      <formula1>"Yes,No"</formula1>
    </dataValidation>
    <dataValidation type="list" allowBlank="1" showInputMessage="1" showErrorMessage="1" sqref="L10:L13 F12" xr:uid="{22DB168D-FD8E-2740-AA67-84D559FAD45F}">
      <formula1>"Yes, No"</formula1>
    </dataValidation>
    <dataValidation type="list" allowBlank="1" showInputMessage="1" showErrorMessage="1" sqref="C8" xr:uid="{30524EB9-A684-5B42-91C1-F8FDC8F8D9F2}">
      <formula1>"Northern California, Southern California, Rural"</formula1>
    </dataValidation>
    <dataValidation type="whole" operator="lessThanOrEqual" allowBlank="1" showInputMessage="1" showErrorMessage="1" sqref="C83" xr:uid="{BEDCCD64-A272-9347-A6C4-9BA404AF7D66}">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D098F12B-2D0D-F142-904B-31E8C1A027F4}"/>
  </dataValidations>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3DA7E-BBBB-CE45-BDD5-0FD8279E8F88}">
  <dimension ref="A1:AC155"/>
  <sheetViews>
    <sheetView topLeftCell="B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19" priority="3" stopIfTrue="1">
      <formula>$C$82&lt;=16</formula>
    </cfRule>
    <cfRule type="expression" dxfId="18" priority="4">
      <formula>$C$82&gt;16</formula>
    </cfRule>
  </conditionalFormatting>
  <conditionalFormatting sqref="C144 I144:AB144">
    <cfRule type="cellIs" dxfId="17" priority="1" operator="greaterThan">
      <formula>1.15</formula>
    </cfRule>
    <cfRule type="cellIs" dxfId="16"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A5B27E74-CE4D-CE40-A313-871C2DD3BAD5}"/>
    <dataValidation type="whole" operator="lessThanOrEqual" allowBlank="1" showErrorMessage="1" errorTitle="Please correct Total AMI units" error="The total AMI units can not be greater than the total number of units." sqref="C83" xr:uid="{92DEABA4-390E-324B-81ED-5F645123FE3C}">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3FBEC6AD-6A9F-AF40-A067-5FCEB0ADF5C3}">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2EB499FF-57B9-634A-8525-C9DAE69AFF61}">
      <formula1>C82&gt;16</formula1>
    </dataValidation>
    <dataValidation type="list" allowBlank="1" showInputMessage="1" showErrorMessage="1" sqref="F13" xr:uid="{4FE28687-EC98-8742-B883-C5043625E2A8}">
      <formula1>"Annual Debt Service (Principal &amp; Interest),Interest Only,Fully deferred for 55 years"</formula1>
    </dataValidation>
    <dataValidation type="list" allowBlank="1" showInputMessage="1" showErrorMessage="1" sqref="F11" xr:uid="{0B7389A9-6109-1F47-823D-58DA3C0CECE2}">
      <formula1>"Yes,No"</formula1>
    </dataValidation>
    <dataValidation type="list" allowBlank="1" showInputMessage="1" showErrorMessage="1" sqref="L10:L13 F12" xr:uid="{C6BD2847-1A7E-8744-A305-CC06A5D30812}">
      <formula1>"Yes, No"</formula1>
    </dataValidation>
    <dataValidation type="list" allowBlank="1" showInputMessage="1" showErrorMessage="1" sqref="C8" xr:uid="{16036067-3690-4E45-BAF1-CC211322D7EA}">
      <formula1>"Northern California, Southern California, Rural"</formula1>
    </dataValidation>
  </dataValidations>
  <pageMargins left="0.7" right="0.7" top="0.75" bottom="0.75" header="0.3" footer="0.3"/>
  <pageSetup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A695F-35EC-674C-BBF4-6712E80E652A}">
  <dimension ref="A1:AC155"/>
  <sheetViews>
    <sheetView topLeftCell="D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15" priority="3" stopIfTrue="1">
      <formula>$C$82&lt;=16</formula>
    </cfRule>
    <cfRule type="expression" dxfId="14" priority="4">
      <formula>$C$82&gt;16</formula>
    </cfRule>
  </conditionalFormatting>
  <conditionalFormatting sqref="C144 I144:AB144">
    <cfRule type="cellIs" dxfId="13" priority="1" operator="greaterThan">
      <formula>1.15</formula>
    </cfRule>
    <cfRule type="cellIs" dxfId="12"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71D0CE56-EA8E-5644-9A42-D8617D007F31}"/>
    <dataValidation type="whole" operator="lessThanOrEqual" allowBlank="1" showErrorMessage="1" errorTitle="Please correct Total AMI units" error="The total AMI units can not be greater than the total number of units." sqref="C83" xr:uid="{B3C50022-22E9-5E45-89C5-6E7A1B039015}">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EB9CA784-E497-CD49-AF7D-BBF7CE5CB6A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1849353E-2A1E-EC4B-9046-7F970D99AF5E}">
      <formula1>C82&gt;16</formula1>
    </dataValidation>
    <dataValidation type="list" allowBlank="1" showInputMessage="1" showErrorMessage="1" sqref="F13" xr:uid="{D7DA874F-4026-614E-89F6-350CCA6551A8}">
      <formula1>"Annual Debt Service (Principal &amp; Interest),Interest Only,Fully deferred for 55 years"</formula1>
    </dataValidation>
    <dataValidation type="list" allowBlank="1" showInputMessage="1" showErrorMessage="1" sqref="F11" xr:uid="{77CB2C2C-033B-EC46-B865-D537261B4A62}">
      <formula1>"Yes,No"</formula1>
    </dataValidation>
    <dataValidation type="list" allowBlank="1" showInputMessage="1" showErrorMessage="1" sqref="L10:L13 F12" xr:uid="{152B7AC1-B936-4B4E-B46C-E271029F56E4}">
      <formula1>"Yes, No"</formula1>
    </dataValidation>
    <dataValidation type="list" allowBlank="1" showInputMessage="1" showErrorMessage="1" sqref="C8" xr:uid="{60F3A742-2F9A-A945-BAFD-229D0B111A01}">
      <formula1>"Northern California, Southern California, Rural"</formula1>
    </dataValidation>
  </dataValidations>
  <pageMargins left="0.7" right="0.7" top="0.75" bottom="0.75" header="0.3" footer="0.3"/>
  <pageSetup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EB35-CAD9-FA4E-8FE0-D8DB49E66199}">
  <dimension ref="A1:AC155"/>
  <sheetViews>
    <sheetView topLeftCell="D1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11" priority="3" stopIfTrue="1">
      <formula>$C$82&lt;=16</formula>
    </cfRule>
    <cfRule type="expression" dxfId="10" priority="4">
      <formula>$C$82&gt;16</formula>
    </cfRule>
  </conditionalFormatting>
  <conditionalFormatting sqref="C144 I144:AB144">
    <cfRule type="cellIs" dxfId="9" priority="1" operator="greaterThan">
      <formula>1.15</formula>
    </cfRule>
    <cfRule type="cellIs" dxfId="8" priority="2" operator="lessThan">
      <formula>1.15</formula>
    </cfRule>
  </conditionalFormatting>
  <dataValidations count="8">
    <dataValidation type="list" allowBlank="1" showInputMessage="1" showErrorMessage="1" sqref="C8" xr:uid="{4E0E5A51-72AB-AA4D-95CB-3DBF5D9717F8}">
      <formula1>"Northern California, Southern California, Rural"</formula1>
    </dataValidation>
    <dataValidation type="list" allowBlank="1" showInputMessage="1" showErrorMessage="1" sqref="L10:L13 F12" xr:uid="{F344C62E-5EC0-894F-9F86-67C3CF09988C}">
      <formula1>"Yes, No"</formula1>
    </dataValidation>
    <dataValidation type="list" allowBlank="1" showInputMessage="1" showErrorMessage="1" sqref="F11" xr:uid="{A7DB0E76-5212-EC40-8EA2-D43FD4D7362C}">
      <formula1>"Yes,No"</formula1>
    </dataValidation>
    <dataValidation type="list" allowBlank="1" showInputMessage="1" showErrorMessage="1" sqref="F13" xr:uid="{F637D96B-BF71-084A-917C-60A159F80A61}">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8724D8DE-ED41-754E-8BC2-744B035A240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F059264B-10FE-8D44-A75A-730B96E46ACE}">
      <formula1>C82&gt;16</formula1>
    </dataValidation>
    <dataValidation type="whole" operator="lessThanOrEqual" allowBlank="1" showErrorMessage="1" errorTitle="Please correct Total AMI units" error="The total AMI units can not be greater than the total number of units." sqref="C83" xr:uid="{0B07723C-E0D5-4349-83BD-E41D62ABF82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4EB4C1DA-7DB6-2D4D-964D-738C75766224}"/>
  </dataValidations>
  <pageMargins left="0.7" right="0.7" top="0.75" bottom="0.75" header="0.3" footer="0.3"/>
  <pageSetup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E503-2E03-3A48-B821-8ED5B6B335DC}">
  <dimension ref="A1:AC155"/>
  <sheetViews>
    <sheetView topLeftCell="C117" zoomScaleNormal="100" workbookViewId="0">
      <selection activeCell="H146" sqref="H146"/>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7" priority="3" stopIfTrue="1">
      <formula>$C$82&lt;=16</formula>
    </cfRule>
    <cfRule type="expression" dxfId="6" priority="4">
      <formula>$C$82&gt;16</formula>
    </cfRule>
  </conditionalFormatting>
  <conditionalFormatting sqref="C144 I144:AB144">
    <cfRule type="cellIs" dxfId="5" priority="1" operator="greaterThan">
      <formula>1.15</formula>
    </cfRule>
    <cfRule type="cellIs" dxfId="4"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254FA55A-B0D2-F44F-A6CF-AA315F3B5995}"/>
    <dataValidation type="whole" operator="lessThanOrEqual" allowBlank="1" showErrorMessage="1" errorTitle="Please correct Total AMI units" error="The total AMI units can not be greater than the total number of units." sqref="C83" xr:uid="{E0654A11-344B-424C-BA3A-050B2FC3F582}">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AB141E7A-843A-B449-BB05-983484A59DC8}">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6B0157D7-CD3A-F341-A1C4-27102FD70BBE}">
      <formula1>C82&gt;16</formula1>
    </dataValidation>
    <dataValidation type="list" allowBlank="1" showInputMessage="1" showErrorMessage="1" sqref="F13" xr:uid="{4112EC62-542C-B04B-A851-D80961C7437C}">
      <formula1>"Annual Debt Service (Principal &amp; Interest),Interest Only,Fully deferred for 55 years"</formula1>
    </dataValidation>
    <dataValidation type="list" allowBlank="1" showInputMessage="1" showErrorMessage="1" sqref="F11" xr:uid="{167C94C2-F565-5146-B742-68A9D7A3CD29}">
      <formula1>"Yes,No"</formula1>
    </dataValidation>
    <dataValidation type="list" allowBlank="1" showInputMessage="1" showErrorMessage="1" sqref="L10:L13 F12" xr:uid="{D9D8E8D1-FBD8-014D-A8D3-C44F72EFA99B}">
      <formula1>"Yes, No"</formula1>
    </dataValidation>
    <dataValidation type="list" allowBlank="1" showInputMessage="1" showErrorMessage="1" sqref="C8" xr:uid="{771D4E34-714B-8F4A-9CFF-BA1EA38DF433}">
      <formula1>"Northern California, Southern California, Rural"</formula1>
    </dataValidation>
  </dataValidations>
  <pageMargins left="0.7" right="0.7" top="0.75" bottom="0.75" header="0.3" footer="0.3"/>
  <pageSetup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C077-AC32-8544-B839-1D081D50AA4E}">
  <dimension ref="A1:AC155"/>
  <sheetViews>
    <sheetView topLeftCell="C131" zoomScaleNormal="100" workbookViewId="0">
      <selection activeCell="I142" sqref="I142"/>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3" priority="3" stopIfTrue="1">
      <formula>$C$82&lt;=16</formula>
    </cfRule>
    <cfRule type="expression" dxfId="2" priority="4">
      <formula>$C$82&gt;16</formula>
    </cfRule>
  </conditionalFormatting>
  <conditionalFormatting sqref="C144 I144:AB144">
    <cfRule type="cellIs" dxfId="1" priority="1" operator="greaterThan">
      <formula>1.15</formula>
    </cfRule>
    <cfRule type="cellIs" dxfId="0"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4AC229CD-F798-554D-991F-B56547608A06}"/>
    <dataValidation type="whole" operator="lessThanOrEqual" allowBlank="1" showErrorMessage="1" errorTitle="Please correct Total AMI units" error="The total AMI units can not be greater than the total number of units." sqref="C83" xr:uid="{583A8159-B71B-5E46-AA2A-A2B003E34323}">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89B1B971-8517-C149-9537-AD1C4D770DAC}">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EBB2F98B-0767-2740-A163-DF1CBB2840AC}">
      <formula1>C82&gt;16</formula1>
    </dataValidation>
    <dataValidation type="list" allowBlank="1" showInputMessage="1" showErrorMessage="1" sqref="F13" xr:uid="{67B815AF-4EF4-5742-B1E4-6B38726DB21A}">
      <formula1>"Annual Debt Service (Principal &amp; Interest),Interest Only,Fully deferred for 55 years"</formula1>
    </dataValidation>
    <dataValidation type="list" allowBlank="1" showInputMessage="1" showErrorMessage="1" sqref="F11" xr:uid="{6C907877-4F83-A54F-9E3C-BBD00BCD196C}">
      <formula1>"Yes,No"</formula1>
    </dataValidation>
    <dataValidation type="list" allowBlank="1" showInputMessage="1" showErrorMessage="1" sqref="L10:L13 F12" xr:uid="{556890C4-17F2-DC40-8850-9E885AD883F1}">
      <formula1>"Yes, No"</formula1>
    </dataValidation>
    <dataValidation type="list" allowBlank="1" showInputMessage="1" showErrorMessage="1" sqref="C8" xr:uid="{152AFAE5-F5BB-3249-ADD4-493A3A21F297}">
      <formula1>"Northern California, Southern California, Rural"</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C334A-7257-6042-B5B1-639009C19864}">
  <dimension ref="A1:AD61"/>
  <sheetViews>
    <sheetView workbookViewId="0">
      <pane ySplit="4" topLeftCell="A5" activePane="bottomLeft" state="frozen"/>
      <selection pane="bottomLeft" activeCell="K7" sqref="K7"/>
    </sheetView>
  </sheetViews>
  <sheetFormatPr defaultColWidth="10.625" defaultRowHeight="15.95"/>
  <cols>
    <col min="1" max="1" width="9.375" customWidth="1"/>
    <col min="2" max="2" width="12.125" bestFit="1" customWidth="1"/>
    <col min="3" max="3" width="13" customWidth="1"/>
    <col min="4" max="5" width="17.125" customWidth="1"/>
    <col min="6" max="6" width="8.5" customWidth="1"/>
    <col min="7" max="7" width="9.625" customWidth="1"/>
    <col min="8" max="8" width="16.125" customWidth="1"/>
    <col min="9" max="9" width="13.125" customWidth="1"/>
    <col min="10" max="12" width="14.875" customWidth="1"/>
    <col min="13" max="13" width="16.375" customWidth="1"/>
    <col min="14" max="14" width="74.375" bestFit="1" customWidth="1"/>
    <col min="15" max="15" width="4.375" bestFit="1" customWidth="1"/>
    <col min="16" max="16" width="9.125" bestFit="1" customWidth="1"/>
    <col min="17" max="17" width="11.875" bestFit="1" customWidth="1"/>
    <col min="18" max="18" width="5" bestFit="1" customWidth="1"/>
    <col min="19" max="19" width="4.125" bestFit="1" customWidth="1"/>
    <col min="20" max="20" width="9.125" bestFit="1" customWidth="1"/>
    <col min="21" max="21" width="4.625" bestFit="1" customWidth="1"/>
    <col min="22" max="22" width="7.125" bestFit="1" customWidth="1"/>
    <col min="23" max="23" width="4.125" bestFit="1" customWidth="1"/>
    <col min="24" max="24" width="5.125" bestFit="1" customWidth="1"/>
    <col min="26" max="26" width="3.125" bestFit="1" customWidth="1"/>
    <col min="27" max="28" width="7.625" bestFit="1" customWidth="1"/>
    <col min="29" max="29" width="4.125" bestFit="1" customWidth="1"/>
    <col min="30" max="30" width="3.625" bestFit="1" customWidth="1"/>
  </cols>
  <sheetData>
    <row r="1" spans="1:27">
      <c r="A1" s="1" t="s">
        <v>157</v>
      </c>
    </row>
    <row r="3" spans="1:27">
      <c r="A3" s="213" t="s">
        <v>158</v>
      </c>
      <c r="B3" s="214"/>
      <c r="C3" s="214"/>
      <c r="D3" s="214"/>
      <c r="E3" s="73"/>
      <c r="F3" s="73"/>
      <c r="G3" s="73"/>
      <c r="H3" s="213" t="s">
        <v>159</v>
      </c>
      <c r="I3" s="214"/>
      <c r="J3" s="214"/>
      <c r="K3" s="73"/>
      <c r="L3" s="73"/>
      <c r="M3" s="72" t="s">
        <v>160</v>
      </c>
    </row>
    <row r="4" spans="1:27" ht="68.099999999999994">
      <c r="A4" s="74" t="s">
        <v>161</v>
      </c>
      <c r="B4" s="74" t="s">
        <v>162</v>
      </c>
      <c r="C4" s="74" t="s">
        <v>163</v>
      </c>
      <c r="D4" s="74" t="s">
        <v>164</v>
      </c>
      <c r="E4" s="74" t="s">
        <v>165</v>
      </c>
      <c r="F4" s="75" t="s">
        <v>166</v>
      </c>
      <c r="G4" s="75" t="s">
        <v>167</v>
      </c>
      <c r="H4" s="75" t="s">
        <v>168</v>
      </c>
      <c r="I4" s="75" t="s">
        <v>169</v>
      </c>
      <c r="J4" s="75" t="s">
        <v>170</v>
      </c>
      <c r="K4" s="75" t="s">
        <v>171</v>
      </c>
      <c r="L4" s="75" t="s">
        <v>172</v>
      </c>
      <c r="M4" s="74" t="s">
        <v>173</v>
      </c>
    </row>
    <row r="5" spans="1:27">
      <c r="A5">
        <v>1</v>
      </c>
      <c r="B5" t="s">
        <v>174</v>
      </c>
      <c r="C5" t="s">
        <v>175</v>
      </c>
      <c r="D5" s="134">
        <v>0</v>
      </c>
      <c r="E5" s="134">
        <v>0</v>
      </c>
      <c r="F5" s="135">
        <v>0</v>
      </c>
      <c r="G5" s="136">
        <v>0</v>
      </c>
      <c r="H5" s="134">
        <v>0</v>
      </c>
      <c r="I5" s="134">
        <v>0</v>
      </c>
      <c r="J5" s="140">
        <f>H5-I5</f>
        <v>0</v>
      </c>
      <c r="K5" s="56">
        <v>0</v>
      </c>
      <c r="L5" s="19">
        <f>J5-K5</f>
        <v>0</v>
      </c>
      <c r="M5" s="99" t="e">
        <f>J5/K5</f>
        <v>#DIV/0!</v>
      </c>
    </row>
    <row r="6" spans="1:27">
      <c r="A6">
        <v>2</v>
      </c>
      <c r="B6" t="s">
        <v>176</v>
      </c>
      <c r="C6" t="s">
        <v>177</v>
      </c>
      <c r="D6" s="134">
        <v>0</v>
      </c>
      <c r="E6" s="134">
        <v>0</v>
      </c>
      <c r="F6" s="50"/>
      <c r="G6" s="136"/>
      <c r="H6" s="134">
        <v>0</v>
      </c>
      <c r="I6" s="134">
        <v>0</v>
      </c>
      <c r="J6" s="103">
        <f t="shared" ref="J6:J54" si="0">H6-I6</f>
        <v>0</v>
      </c>
      <c r="K6" s="56"/>
      <c r="L6" s="19">
        <f t="shared" ref="L6:L54" si="1">J6-K6</f>
        <v>0</v>
      </c>
    </row>
    <row r="7" spans="1:27">
      <c r="A7">
        <v>3</v>
      </c>
      <c r="B7" t="s">
        <v>178</v>
      </c>
      <c r="C7" t="s">
        <v>175</v>
      </c>
      <c r="D7" s="50"/>
      <c r="E7" s="50"/>
      <c r="F7" s="50"/>
      <c r="G7" s="136"/>
      <c r="H7" s="134"/>
      <c r="I7" s="134"/>
      <c r="J7" s="103">
        <f t="shared" si="0"/>
        <v>0</v>
      </c>
      <c r="K7" s="56"/>
      <c r="L7" s="19">
        <f t="shared" si="1"/>
        <v>0</v>
      </c>
    </row>
    <row r="8" spans="1:27">
      <c r="A8">
        <v>4</v>
      </c>
      <c r="B8" t="s">
        <v>179</v>
      </c>
      <c r="C8" t="s">
        <v>175</v>
      </c>
      <c r="D8" s="50"/>
      <c r="E8" s="50"/>
      <c r="F8" s="50"/>
      <c r="G8" s="136"/>
      <c r="H8" s="134"/>
      <c r="I8" s="134"/>
      <c r="J8" s="103">
        <f t="shared" si="0"/>
        <v>0</v>
      </c>
      <c r="K8" s="56"/>
      <c r="L8" s="19">
        <f t="shared" si="1"/>
        <v>0</v>
      </c>
    </row>
    <row r="9" spans="1:27">
      <c r="A9">
        <v>5</v>
      </c>
      <c r="B9" t="s">
        <v>180</v>
      </c>
      <c r="C9" t="s">
        <v>175</v>
      </c>
      <c r="D9" s="50"/>
      <c r="E9" s="50"/>
      <c r="F9" s="50"/>
      <c r="G9" s="136"/>
      <c r="H9" s="134"/>
      <c r="I9" s="134"/>
      <c r="J9" s="103">
        <f t="shared" si="0"/>
        <v>0</v>
      </c>
      <c r="K9" s="56"/>
      <c r="L9" s="19">
        <f t="shared" si="1"/>
        <v>0</v>
      </c>
    </row>
    <row r="10" spans="1:27">
      <c r="A10">
        <v>6</v>
      </c>
      <c r="B10" t="s">
        <v>181</v>
      </c>
      <c r="C10" t="s">
        <v>175</v>
      </c>
      <c r="D10" s="50"/>
      <c r="E10" s="50"/>
      <c r="F10" s="50"/>
      <c r="G10" s="136"/>
      <c r="H10" s="134"/>
      <c r="I10" s="134"/>
      <c r="J10" s="103">
        <f t="shared" si="0"/>
        <v>0</v>
      </c>
      <c r="K10" s="56"/>
      <c r="L10" s="19">
        <f t="shared" si="1"/>
        <v>0</v>
      </c>
    </row>
    <row r="11" spans="1:27">
      <c r="A11">
        <v>7</v>
      </c>
      <c r="B11" t="s">
        <v>182</v>
      </c>
      <c r="C11" t="s">
        <v>175</v>
      </c>
      <c r="D11" s="50"/>
      <c r="E11" s="50"/>
      <c r="F11" s="50"/>
      <c r="G11" s="136"/>
      <c r="H11" s="134"/>
      <c r="I11" s="134"/>
      <c r="J11" s="103">
        <f t="shared" si="0"/>
        <v>0</v>
      </c>
      <c r="K11" s="56"/>
      <c r="L11" s="19">
        <f t="shared" si="1"/>
        <v>0</v>
      </c>
    </row>
    <row r="12" spans="1:27">
      <c r="A12">
        <v>8</v>
      </c>
      <c r="B12" t="s">
        <v>183</v>
      </c>
      <c r="C12" t="s">
        <v>175</v>
      </c>
      <c r="D12" s="50"/>
      <c r="E12" s="50"/>
      <c r="F12" s="50"/>
      <c r="G12" s="136"/>
      <c r="H12" s="134"/>
      <c r="I12" s="134"/>
      <c r="J12" s="103">
        <f t="shared" si="0"/>
        <v>0</v>
      </c>
      <c r="K12" s="56"/>
      <c r="L12" s="19">
        <f t="shared" si="1"/>
        <v>0</v>
      </c>
      <c r="N12" s="2"/>
      <c r="P12" s="2"/>
      <c r="T12" s="2"/>
    </row>
    <row r="13" spans="1:27">
      <c r="A13">
        <v>9</v>
      </c>
      <c r="B13" t="s">
        <v>184</v>
      </c>
      <c r="C13" t="s">
        <v>175</v>
      </c>
      <c r="D13" s="50"/>
      <c r="E13" s="50"/>
      <c r="F13" s="50"/>
      <c r="G13" s="136"/>
      <c r="H13" s="134"/>
      <c r="I13" s="134"/>
      <c r="J13" s="103">
        <f t="shared" si="0"/>
        <v>0</v>
      </c>
      <c r="K13" s="56"/>
      <c r="L13" s="19">
        <f t="shared" si="1"/>
        <v>0</v>
      </c>
    </row>
    <row r="14" spans="1:27">
      <c r="A14">
        <v>10</v>
      </c>
      <c r="B14" t="s">
        <v>185</v>
      </c>
      <c r="C14" t="s">
        <v>175</v>
      </c>
      <c r="D14" s="50"/>
      <c r="E14" s="50"/>
      <c r="F14" s="50"/>
      <c r="G14" s="136"/>
      <c r="H14" s="134"/>
      <c r="I14" s="134"/>
      <c r="J14" s="103">
        <f t="shared" si="0"/>
        <v>0</v>
      </c>
      <c r="K14" s="56"/>
      <c r="L14" s="19">
        <f t="shared" si="1"/>
        <v>0</v>
      </c>
    </row>
    <row r="15" spans="1:27">
      <c r="A15">
        <v>11</v>
      </c>
      <c r="B15" t="s">
        <v>186</v>
      </c>
      <c r="C15" t="s">
        <v>175</v>
      </c>
      <c r="D15" s="50"/>
      <c r="E15" s="50"/>
      <c r="F15" s="50"/>
      <c r="G15" s="136"/>
      <c r="H15" s="134"/>
      <c r="I15" s="134"/>
      <c r="J15" s="103">
        <f t="shared" si="0"/>
        <v>0</v>
      </c>
      <c r="K15" s="56"/>
      <c r="L15" s="19">
        <f t="shared" si="1"/>
        <v>0</v>
      </c>
      <c r="P15" s="2"/>
      <c r="AA15" s="2"/>
    </row>
    <row r="16" spans="1:27">
      <c r="A16">
        <v>12</v>
      </c>
      <c r="B16" t="s">
        <v>187</v>
      </c>
      <c r="C16" t="s">
        <v>175</v>
      </c>
      <c r="D16" s="50"/>
      <c r="E16" s="50"/>
      <c r="F16" s="50"/>
      <c r="G16" s="136"/>
      <c r="H16" s="134"/>
      <c r="I16" s="134"/>
      <c r="J16" s="103">
        <f t="shared" si="0"/>
        <v>0</v>
      </c>
      <c r="K16" s="56"/>
      <c r="L16" s="19">
        <f t="shared" si="1"/>
        <v>0</v>
      </c>
      <c r="AA16" s="2"/>
    </row>
    <row r="17" spans="1:30">
      <c r="A17">
        <v>13</v>
      </c>
      <c r="B17" t="s">
        <v>188</v>
      </c>
      <c r="C17" t="s">
        <v>175</v>
      </c>
      <c r="D17" s="50"/>
      <c r="E17" s="50"/>
      <c r="F17" s="50"/>
      <c r="G17" s="136"/>
      <c r="H17" s="134"/>
      <c r="I17" s="134"/>
      <c r="J17" s="103">
        <f t="shared" si="0"/>
        <v>0</v>
      </c>
      <c r="K17" s="56"/>
      <c r="L17" s="19">
        <f t="shared" si="1"/>
        <v>0</v>
      </c>
    </row>
    <row r="18" spans="1:30">
      <c r="A18">
        <v>14</v>
      </c>
      <c r="B18" t="s">
        <v>189</v>
      </c>
      <c r="C18" t="s">
        <v>175</v>
      </c>
      <c r="D18" s="50"/>
      <c r="E18" s="50"/>
      <c r="F18" s="50"/>
      <c r="G18" s="136"/>
      <c r="H18" s="134"/>
      <c r="I18" s="134"/>
      <c r="J18" s="103">
        <f t="shared" si="0"/>
        <v>0</v>
      </c>
      <c r="K18" s="56"/>
      <c r="L18" s="19">
        <f t="shared" si="1"/>
        <v>0</v>
      </c>
      <c r="AA18" s="2"/>
    </row>
    <row r="19" spans="1:30">
      <c r="A19">
        <v>15</v>
      </c>
      <c r="B19" t="s">
        <v>190</v>
      </c>
      <c r="C19" t="s">
        <v>175</v>
      </c>
      <c r="D19" s="50"/>
      <c r="E19" s="50"/>
      <c r="F19" s="50"/>
      <c r="G19" s="136"/>
      <c r="H19" s="134"/>
      <c r="I19" s="134"/>
      <c r="J19" s="103">
        <f t="shared" si="0"/>
        <v>0</v>
      </c>
      <c r="K19" s="56"/>
      <c r="L19" s="19">
        <f t="shared" si="1"/>
        <v>0</v>
      </c>
      <c r="AA19" s="2"/>
    </row>
    <row r="20" spans="1:30">
      <c r="A20">
        <v>16</v>
      </c>
      <c r="B20" t="s">
        <v>191</v>
      </c>
      <c r="C20" t="s">
        <v>175</v>
      </c>
      <c r="D20" s="50"/>
      <c r="E20" s="50"/>
      <c r="F20" s="50"/>
      <c r="G20" s="136"/>
      <c r="H20" s="134"/>
      <c r="I20" s="134"/>
      <c r="J20" s="103">
        <f t="shared" si="0"/>
        <v>0</v>
      </c>
      <c r="K20" s="56"/>
      <c r="L20" s="19">
        <f t="shared" si="1"/>
        <v>0</v>
      </c>
      <c r="AA20" s="2"/>
    </row>
    <row r="21" spans="1:30">
      <c r="A21">
        <v>17</v>
      </c>
      <c r="B21" t="s">
        <v>192</v>
      </c>
      <c r="C21" t="s">
        <v>175</v>
      </c>
      <c r="D21" s="50"/>
      <c r="E21" s="50"/>
      <c r="F21" s="50"/>
      <c r="G21" s="136"/>
      <c r="H21" s="134"/>
      <c r="I21" s="134"/>
      <c r="J21" s="103">
        <f t="shared" si="0"/>
        <v>0</v>
      </c>
      <c r="K21" s="56"/>
      <c r="L21" s="19">
        <f t="shared" si="1"/>
        <v>0</v>
      </c>
    </row>
    <row r="22" spans="1:30">
      <c r="A22">
        <v>18</v>
      </c>
      <c r="B22" t="s">
        <v>193</v>
      </c>
      <c r="C22" t="s">
        <v>175</v>
      </c>
      <c r="D22" s="50"/>
      <c r="E22" s="50"/>
      <c r="F22" s="50"/>
      <c r="G22" s="136"/>
      <c r="H22" s="134"/>
      <c r="I22" s="134"/>
      <c r="J22" s="103">
        <f t="shared" si="0"/>
        <v>0</v>
      </c>
      <c r="K22" s="56"/>
      <c r="L22" s="19">
        <f t="shared" si="1"/>
        <v>0</v>
      </c>
      <c r="P22" s="2"/>
    </row>
    <row r="23" spans="1:30">
      <c r="A23">
        <v>19</v>
      </c>
      <c r="B23" t="s">
        <v>194</v>
      </c>
      <c r="C23" t="s">
        <v>175</v>
      </c>
      <c r="D23" s="50"/>
      <c r="E23" s="50"/>
      <c r="F23" s="50"/>
      <c r="G23" s="136"/>
      <c r="H23" s="134"/>
      <c r="I23" s="134"/>
      <c r="J23" s="103">
        <f t="shared" si="0"/>
        <v>0</v>
      </c>
      <c r="K23" s="56"/>
      <c r="L23" s="19">
        <f t="shared" si="1"/>
        <v>0</v>
      </c>
      <c r="N23" s="2"/>
      <c r="AB23" s="2"/>
    </row>
    <row r="24" spans="1:30">
      <c r="A24">
        <v>20</v>
      </c>
      <c r="B24" t="s">
        <v>195</v>
      </c>
      <c r="C24" t="s">
        <v>175</v>
      </c>
      <c r="D24" s="50"/>
      <c r="E24" s="50"/>
      <c r="F24" s="50"/>
      <c r="G24" s="136"/>
      <c r="H24" s="134"/>
      <c r="I24" s="134"/>
      <c r="J24" s="103">
        <f t="shared" si="0"/>
        <v>0</v>
      </c>
      <c r="K24" s="56"/>
      <c r="L24" s="19">
        <f t="shared" si="1"/>
        <v>0</v>
      </c>
    </row>
    <row r="25" spans="1:30">
      <c r="A25">
        <v>21</v>
      </c>
      <c r="B25" t="s">
        <v>196</v>
      </c>
      <c r="C25" t="s">
        <v>175</v>
      </c>
      <c r="D25" s="50"/>
      <c r="E25" s="50"/>
      <c r="F25" s="50"/>
      <c r="G25" s="136"/>
      <c r="H25" s="134"/>
      <c r="I25" s="134"/>
      <c r="J25" s="103">
        <f t="shared" si="0"/>
        <v>0</v>
      </c>
      <c r="K25" s="56"/>
      <c r="L25" s="19">
        <f t="shared" si="1"/>
        <v>0</v>
      </c>
    </row>
    <row r="26" spans="1:30">
      <c r="A26">
        <v>22</v>
      </c>
      <c r="B26" t="s">
        <v>197</v>
      </c>
      <c r="C26" t="s">
        <v>175</v>
      </c>
      <c r="D26" s="50"/>
      <c r="E26" s="50"/>
      <c r="F26" s="50"/>
      <c r="G26" s="136"/>
      <c r="H26" s="134"/>
      <c r="I26" s="134"/>
      <c r="J26" s="103">
        <f t="shared" si="0"/>
        <v>0</v>
      </c>
      <c r="K26" s="56"/>
      <c r="L26" s="19">
        <f t="shared" si="1"/>
        <v>0</v>
      </c>
    </row>
    <row r="27" spans="1:30">
      <c r="A27">
        <v>23</v>
      </c>
      <c r="B27" t="s">
        <v>198</v>
      </c>
      <c r="C27" t="s">
        <v>175</v>
      </c>
      <c r="D27" s="134"/>
      <c r="E27" s="134"/>
      <c r="F27" s="134"/>
      <c r="G27" s="136"/>
      <c r="H27" s="134"/>
      <c r="I27" s="134"/>
      <c r="J27" s="103">
        <f t="shared" si="0"/>
        <v>0</v>
      </c>
      <c r="K27" s="134"/>
      <c r="L27" s="19">
        <f t="shared" si="1"/>
        <v>0</v>
      </c>
      <c r="M27" s="139"/>
      <c r="N27" s="103"/>
      <c r="O27" s="103"/>
    </row>
    <row r="28" spans="1:30">
      <c r="A28">
        <v>24</v>
      </c>
      <c r="B28" t="s">
        <v>199</v>
      </c>
      <c r="C28" t="s">
        <v>175</v>
      </c>
      <c r="D28" s="134"/>
      <c r="E28" s="134"/>
      <c r="F28" s="134"/>
      <c r="G28" s="136"/>
      <c r="H28" s="134"/>
      <c r="I28" s="134"/>
      <c r="J28" s="103">
        <f t="shared" si="0"/>
        <v>0</v>
      </c>
      <c r="K28" s="134"/>
      <c r="L28" s="19">
        <f t="shared" si="1"/>
        <v>0</v>
      </c>
      <c r="M28" s="139"/>
      <c r="N28" s="103"/>
      <c r="O28" s="103"/>
    </row>
    <row r="29" spans="1:30">
      <c r="A29">
        <v>25</v>
      </c>
      <c r="B29" t="s">
        <v>200</v>
      </c>
      <c r="C29" t="s">
        <v>175</v>
      </c>
      <c r="D29" s="134"/>
      <c r="E29" s="134"/>
      <c r="F29" s="134"/>
      <c r="G29" s="136"/>
      <c r="H29" s="134"/>
      <c r="I29" s="134"/>
      <c r="J29" s="103">
        <f t="shared" si="0"/>
        <v>0</v>
      </c>
      <c r="K29" s="134"/>
      <c r="L29" s="19">
        <f t="shared" si="1"/>
        <v>0</v>
      </c>
      <c r="M29" s="139"/>
      <c r="N29" s="103"/>
      <c r="O29" s="103"/>
      <c r="AD29" s="40"/>
    </row>
    <row r="30" spans="1:30">
      <c r="A30">
        <v>26</v>
      </c>
      <c r="B30" t="s">
        <v>201</v>
      </c>
      <c r="C30" t="s">
        <v>175</v>
      </c>
      <c r="D30" s="134"/>
      <c r="E30" s="134"/>
      <c r="F30" s="134"/>
      <c r="G30" s="136"/>
      <c r="H30" s="134"/>
      <c r="I30" s="134"/>
      <c r="J30" s="103">
        <f t="shared" si="0"/>
        <v>0</v>
      </c>
      <c r="K30" s="134"/>
      <c r="L30" s="19">
        <f t="shared" si="1"/>
        <v>0</v>
      </c>
      <c r="M30" s="139"/>
      <c r="N30" s="103"/>
      <c r="O30" s="103"/>
      <c r="Q30" s="40"/>
      <c r="V30" s="40"/>
      <c r="AA30" s="40"/>
    </row>
    <row r="31" spans="1:30">
      <c r="A31">
        <v>27</v>
      </c>
      <c r="B31" t="s">
        <v>202</v>
      </c>
      <c r="C31" t="s">
        <v>175</v>
      </c>
      <c r="D31" s="134"/>
      <c r="E31" s="134"/>
      <c r="F31" s="134"/>
      <c r="G31" s="136"/>
      <c r="H31" s="134"/>
      <c r="I31" s="134"/>
      <c r="J31" s="103">
        <f t="shared" si="0"/>
        <v>0</v>
      </c>
      <c r="K31" s="134"/>
      <c r="L31" s="19">
        <f t="shared" si="1"/>
        <v>0</v>
      </c>
      <c r="M31" s="139"/>
      <c r="N31" s="103"/>
      <c r="O31" s="103"/>
    </row>
    <row r="32" spans="1:30">
      <c r="A32">
        <v>28</v>
      </c>
      <c r="B32" t="s">
        <v>203</v>
      </c>
      <c r="C32" t="s">
        <v>175</v>
      </c>
      <c r="D32" s="134"/>
      <c r="E32" s="134"/>
      <c r="F32" s="134"/>
      <c r="G32" s="136"/>
      <c r="H32" s="134"/>
      <c r="I32" s="134"/>
      <c r="J32" s="103">
        <f t="shared" si="0"/>
        <v>0</v>
      </c>
      <c r="K32" s="134"/>
      <c r="L32" s="19">
        <f t="shared" si="1"/>
        <v>0</v>
      </c>
      <c r="M32" s="139"/>
      <c r="N32" s="103"/>
      <c r="O32" s="103"/>
    </row>
    <row r="33" spans="1:15">
      <c r="A33">
        <v>29</v>
      </c>
      <c r="B33" t="s">
        <v>204</v>
      </c>
      <c r="C33" t="s">
        <v>175</v>
      </c>
      <c r="D33" s="134"/>
      <c r="E33" s="134"/>
      <c r="F33" s="134"/>
      <c r="G33" s="136"/>
      <c r="H33" s="134"/>
      <c r="I33" s="134"/>
      <c r="J33" s="103">
        <f t="shared" si="0"/>
        <v>0</v>
      </c>
      <c r="K33" s="134"/>
      <c r="L33" s="19">
        <f t="shared" si="1"/>
        <v>0</v>
      </c>
      <c r="M33" s="139"/>
      <c r="N33" s="103"/>
      <c r="O33" s="103"/>
    </row>
    <row r="34" spans="1:15">
      <c r="A34">
        <v>30</v>
      </c>
      <c r="B34" t="s">
        <v>205</v>
      </c>
      <c r="C34" t="s">
        <v>175</v>
      </c>
      <c r="D34" s="134"/>
      <c r="E34" s="134"/>
      <c r="F34" s="134"/>
      <c r="G34" s="136"/>
      <c r="H34" s="134"/>
      <c r="I34" s="134"/>
      <c r="J34" s="103">
        <f t="shared" si="0"/>
        <v>0</v>
      </c>
      <c r="K34" s="134"/>
      <c r="L34" s="19">
        <f t="shared" si="1"/>
        <v>0</v>
      </c>
      <c r="M34" s="139"/>
      <c r="N34" s="103"/>
      <c r="O34" s="103"/>
    </row>
    <row r="35" spans="1:15">
      <c r="A35">
        <v>31</v>
      </c>
      <c r="B35" t="s">
        <v>206</v>
      </c>
      <c r="C35" t="s">
        <v>175</v>
      </c>
      <c r="D35" s="134"/>
      <c r="E35" s="134"/>
      <c r="F35" s="134"/>
      <c r="G35" s="136"/>
      <c r="H35" s="134"/>
      <c r="I35" s="134"/>
      <c r="J35" s="103">
        <f>H35-I35</f>
        <v>0</v>
      </c>
      <c r="K35" s="134"/>
      <c r="L35" s="19">
        <f t="shared" si="1"/>
        <v>0</v>
      </c>
      <c r="M35" s="139"/>
      <c r="N35" s="103"/>
      <c r="O35" s="103"/>
    </row>
    <row r="36" spans="1:15">
      <c r="A36">
        <v>32</v>
      </c>
      <c r="B36" t="s">
        <v>207</v>
      </c>
      <c r="C36" t="s">
        <v>175</v>
      </c>
      <c r="D36" s="134"/>
      <c r="E36" s="134"/>
      <c r="F36" s="134"/>
      <c r="G36" s="136"/>
      <c r="H36" s="134"/>
      <c r="I36" s="134"/>
      <c r="J36" s="103">
        <f t="shared" si="0"/>
        <v>0</v>
      </c>
      <c r="K36" s="134"/>
      <c r="L36" s="19">
        <f t="shared" si="1"/>
        <v>0</v>
      </c>
      <c r="M36" s="139"/>
      <c r="N36" s="103"/>
      <c r="O36" s="103"/>
    </row>
    <row r="37" spans="1:15">
      <c r="A37">
        <v>33</v>
      </c>
      <c r="B37" t="s">
        <v>208</v>
      </c>
      <c r="C37" t="s">
        <v>175</v>
      </c>
      <c r="D37" s="134"/>
      <c r="E37" s="134"/>
      <c r="F37" s="134"/>
      <c r="G37" s="136"/>
      <c r="H37" s="134"/>
      <c r="I37" s="134"/>
      <c r="J37" s="103">
        <f t="shared" si="0"/>
        <v>0</v>
      </c>
      <c r="K37" s="134"/>
      <c r="L37" s="19">
        <f t="shared" si="1"/>
        <v>0</v>
      </c>
      <c r="M37" s="139"/>
      <c r="N37" s="103"/>
      <c r="O37" s="103"/>
    </row>
    <row r="38" spans="1:15">
      <c r="A38">
        <v>34</v>
      </c>
      <c r="B38" t="s">
        <v>209</v>
      </c>
      <c r="C38" t="s">
        <v>175</v>
      </c>
      <c r="D38" s="134"/>
      <c r="E38" s="134"/>
      <c r="F38" s="134"/>
      <c r="G38" s="136"/>
      <c r="H38" s="134"/>
      <c r="I38" s="134"/>
      <c r="J38" s="103">
        <f t="shared" si="0"/>
        <v>0</v>
      </c>
      <c r="K38" s="134"/>
      <c r="L38" s="19">
        <f t="shared" si="1"/>
        <v>0</v>
      </c>
      <c r="M38" s="139"/>
      <c r="N38" s="103"/>
      <c r="O38" s="103"/>
    </row>
    <row r="39" spans="1:15">
      <c r="A39">
        <v>35</v>
      </c>
      <c r="B39" t="s">
        <v>210</v>
      </c>
      <c r="C39" t="s">
        <v>175</v>
      </c>
      <c r="D39" s="134"/>
      <c r="E39" s="134"/>
      <c r="F39" s="134"/>
      <c r="G39" s="136"/>
      <c r="H39" s="134"/>
      <c r="I39" s="134"/>
      <c r="J39" s="103">
        <f t="shared" si="0"/>
        <v>0</v>
      </c>
      <c r="K39" s="134"/>
      <c r="L39" s="19">
        <f t="shared" si="1"/>
        <v>0</v>
      </c>
      <c r="M39" s="139"/>
      <c r="N39" s="103"/>
      <c r="O39" s="103"/>
    </row>
    <row r="40" spans="1:15">
      <c r="A40">
        <v>36</v>
      </c>
      <c r="B40" t="s">
        <v>211</v>
      </c>
      <c r="C40" t="s">
        <v>175</v>
      </c>
      <c r="D40" s="134"/>
      <c r="E40" s="134"/>
      <c r="F40" s="134"/>
      <c r="G40" s="136"/>
      <c r="H40" s="134"/>
      <c r="I40" s="134"/>
      <c r="J40" s="103">
        <f t="shared" si="0"/>
        <v>0</v>
      </c>
      <c r="K40" s="134"/>
      <c r="L40" s="19">
        <f t="shared" si="1"/>
        <v>0</v>
      </c>
      <c r="M40" s="139"/>
      <c r="N40" s="103"/>
      <c r="O40" s="103"/>
    </row>
    <row r="41" spans="1:15">
      <c r="A41">
        <v>37</v>
      </c>
      <c r="B41" t="s">
        <v>212</v>
      </c>
      <c r="C41" t="s">
        <v>175</v>
      </c>
      <c r="D41" s="134"/>
      <c r="E41" s="134"/>
      <c r="F41" s="134"/>
      <c r="G41" s="136"/>
      <c r="H41" s="134"/>
      <c r="I41" s="134"/>
      <c r="J41" s="103">
        <f t="shared" si="0"/>
        <v>0</v>
      </c>
      <c r="K41" s="134"/>
      <c r="L41" s="19">
        <f t="shared" si="1"/>
        <v>0</v>
      </c>
      <c r="M41" s="139"/>
      <c r="N41" s="103"/>
      <c r="O41" s="103"/>
    </row>
    <row r="42" spans="1:15">
      <c r="A42">
        <v>38</v>
      </c>
      <c r="B42" t="s">
        <v>213</v>
      </c>
      <c r="C42" t="s">
        <v>175</v>
      </c>
      <c r="D42" s="134"/>
      <c r="E42" s="134"/>
      <c r="F42" s="134"/>
      <c r="G42" s="136"/>
      <c r="H42" s="134"/>
      <c r="I42" s="134"/>
      <c r="J42" s="103">
        <f t="shared" si="0"/>
        <v>0</v>
      </c>
      <c r="K42" s="134"/>
      <c r="L42" s="19">
        <f t="shared" si="1"/>
        <v>0</v>
      </c>
      <c r="M42" s="139"/>
      <c r="N42" s="103"/>
      <c r="O42" s="103"/>
    </row>
    <row r="43" spans="1:15">
      <c r="A43">
        <v>39</v>
      </c>
      <c r="B43" t="s">
        <v>214</v>
      </c>
      <c r="C43" t="s">
        <v>175</v>
      </c>
      <c r="D43" s="134"/>
      <c r="E43" s="134"/>
      <c r="F43" s="134"/>
      <c r="G43" s="136"/>
      <c r="H43" s="134"/>
      <c r="I43" s="134"/>
      <c r="J43" s="103">
        <f t="shared" si="0"/>
        <v>0</v>
      </c>
      <c r="K43" s="134"/>
      <c r="L43" s="19">
        <f t="shared" si="1"/>
        <v>0</v>
      </c>
      <c r="M43" s="139"/>
      <c r="N43" s="103"/>
      <c r="O43" s="103"/>
    </row>
    <row r="44" spans="1:15">
      <c r="A44">
        <v>40</v>
      </c>
      <c r="B44" t="s">
        <v>215</v>
      </c>
      <c r="C44" t="s">
        <v>175</v>
      </c>
      <c r="D44" s="134"/>
      <c r="E44" s="134"/>
      <c r="F44" s="134"/>
      <c r="G44" s="136"/>
      <c r="H44" s="134"/>
      <c r="I44" s="134"/>
      <c r="J44" s="103">
        <f t="shared" si="0"/>
        <v>0</v>
      </c>
      <c r="K44" s="134"/>
      <c r="L44" s="19">
        <f t="shared" si="1"/>
        <v>0</v>
      </c>
      <c r="M44" s="139"/>
      <c r="N44" s="103"/>
      <c r="O44" s="103"/>
    </row>
    <row r="45" spans="1:15">
      <c r="A45">
        <v>41</v>
      </c>
      <c r="B45" t="s">
        <v>216</v>
      </c>
      <c r="C45" t="s">
        <v>175</v>
      </c>
      <c r="D45" s="134"/>
      <c r="E45" s="134"/>
      <c r="F45" s="134"/>
      <c r="G45" s="136"/>
      <c r="H45" s="134"/>
      <c r="I45" s="134"/>
      <c r="J45" s="103">
        <f t="shared" si="0"/>
        <v>0</v>
      </c>
      <c r="K45" s="134"/>
      <c r="L45" s="19">
        <f t="shared" si="1"/>
        <v>0</v>
      </c>
      <c r="M45" s="139"/>
      <c r="N45" s="103"/>
      <c r="O45" s="103"/>
    </row>
    <row r="46" spans="1:15">
      <c r="A46">
        <v>42</v>
      </c>
      <c r="B46" t="s">
        <v>217</v>
      </c>
      <c r="C46" t="s">
        <v>175</v>
      </c>
      <c r="D46" s="134"/>
      <c r="E46" s="134"/>
      <c r="F46" s="134"/>
      <c r="G46" s="136"/>
      <c r="H46" s="134"/>
      <c r="I46" s="134"/>
      <c r="J46" s="103">
        <f t="shared" si="0"/>
        <v>0</v>
      </c>
      <c r="K46" s="134"/>
      <c r="L46" s="19">
        <f t="shared" si="1"/>
        <v>0</v>
      </c>
      <c r="M46" s="139"/>
      <c r="N46" s="103"/>
      <c r="O46" s="103"/>
    </row>
    <row r="47" spans="1:15">
      <c r="A47">
        <v>43</v>
      </c>
      <c r="B47" t="s">
        <v>218</v>
      </c>
      <c r="C47" t="s">
        <v>175</v>
      </c>
      <c r="D47" s="134"/>
      <c r="E47" s="134"/>
      <c r="F47" s="134"/>
      <c r="G47" s="136"/>
      <c r="H47" s="134"/>
      <c r="I47" s="134"/>
      <c r="J47" s="103">
        <f t="shared" si="0"/>
        <v>0</v>
      </c>
      <c r="K47" s="134"/>
      <c r="L47" s="19">
        <f t="shared" si="1"/>
        <v>0</v>
      </c>
      <c r="M47" s="139"/>
      <c r="N47" s="103"/>
      <c r="O47" s="103"/>
    </row>
    <row r="48" spans="1:15">
      <c r="A48">
        <v>44</v>
      </c>
      <c r="B48" t="s">
        <v>219</v>
      </c>
      <c r="C48" t="s">
        <v>175</v>
      </c>
      <c r="D48" s="134"/>
      <c r="E48" s="134"/>
      <c r="F48" s="134"/>
      <c r="G48" s="136"/>
      <c r="H48" s="134"/>
      <c r="I48" s="134"/>
      <c r="J48" s="103">
        <f t="shared" si="0"/>
        <v>0</v>
      </c>
      <c r="K48" s="134"/>
      <c r="L48" s="19">
        <f t="shared" si="1"/>
        <v>0</v>
      </c>
      <c r="M48" s="139"/>
      <c r="N48" s="103"/>
      <c r="O48" s="103"/>
    </row>
    <row r="49" spans="1:15">
      <c r="A49">
        <v>45</v>
      </c>
      <c r="B49" t="s">
        <v>220</v>
      </c>
      <c r="C49" t="s">
        <v>175</v>
      </c>
      <c r="D49" s="134"/>
      <c r="E49" s="134"/>
      <c r="F49" s="134"/>
      <c r="G49" s="136"/>
      <c r="H49" s="134"/>
      <c r="I49" s="134"/>
      <c r="J49" s="103">
        <f t="shared" si="0"/>
        <v>0</v>
      </c>
      <c r="K49" s="134"/>
      <c r="L49" s="19">
        <f t="shared" si="1"/>
        <v>0</v>
      </c>
      <c r="M49" s="139"/>
      <c r="N49" s="103"/>
      <c r="O49" s="103"/>
    </row>
    <row r="50" spans="1:15">
      <c r="A50">
        <v>46</v>
      </c>
      <c r="B50" t="s">
        <v>221</v>
      </c>
      <c r="C50" t="s">
        <v>175</v>
      </c>
      <c r="D50" s="134"/>
      <c r="E50" s="134"/>
      <c r="F50" s="134"/>
      <c r="G50" s="136"/>
      <c r="H50" s="134"/>
      <c r="I50" s="134"/>
      <c r="J50" s="103">
        <f t="shared" si="0"/>
        <v>0</v>
      </c>
      <c r="K50" s="134"/>
      <c r="L50" s="19">
        <f t="shared" si="1"/>
        <v>0</v>
      </c>
      <c r="M50" s="139"/>
      <c r="N50" s="103"/>
      <c r="O50" s="103"/>
    </row>
    <row r="51" spans="1:15">
      <c r="A51">
        <v>47</v>
      </c>
      <c r="B51" t="s">
        <v>222</v>
      </c>
      <c r="C51" t="s">
        <v>175</v>
      </c>
      <c r="D51" s="134"/>
      <c r="E51" s="134"/>
      <c r="F51" s="134"/>
      <c r="G51" s="136"/>
      <c r="H51" s="134"/>
      <c r="I51" s="134"/>
      <c r="J51" s="103">
        <f t="shared" si="0"/>
        <v>0</v>
      </c>
      <c r="K51" s="134"/>
      <c r="L51" s="19">
        <f t="shared" si="1"/>
        <v>0</v>
      </c>
      <c r="M51" s="139"/>
      <c r="N51" s="103"/>
      <c r="O51" s="103"/>
    </row>
    <row r="52" spans="1:15">
      <c r="A52">
        <v>48</v>
      </c>
      <c r="B52" t="s">
        <v>223</v>
      </c>
      <c r="C52" t="s">
        <v>175</v>
      </c>
      <c r="D52" s="134"/>
      <c r="E52" s="134"/>
      <c r="F52" s="134"/>
      <c r="G52" s="136"/>
      <c r="H52" s="134"/>
      <c r="I52" s="134"/>
      <c r="J52" s="103">
        <f t="shared" si="0"/>
        <v>0</v>
      </c>
      <c r="K52" s="134"/>
      <c r="L52" s="19">
        <f t="shared" si="1"/>
        <v>0</v>
      </c>
      <c r="M52" s="139"/>
      <c r="N52" s="103"/>
      <c r="O52" s="103"/>
    </row>
    <row r="53" spans="1:15">
      <c r="A53">
        <v>49</v>
      </c>
      <c r="B53" t="s">
        <v>224</v>
      </c>
      <c r="C53" t="s">
        <v>175</v>
      </c>
      <c r="D53" s="134"/>
      <c r="E53" s="134"/>
      <c r="F53" s="134"/>
      <c r="G53" s="136"/>
      <c r="H53" s="134"/>
      <c r="I53" s="134"/>
      <c r="J53" s="103">
        <f t="shared" si="0"/>
        <v>0</v>
      </c>
      <c r="K53" s="134"/>
      <c r="L53" s="19">
        <f t="shared" si="1"/>
        <v>0</v>
      </c>
      <c r="M53" s="139"/>
      <c r="N53" s="103"/>
      <c r="O53" s="103"/>
    </row>
    <row r="54" spans="1:15">
      <c r="A54" s="10">
        <v>50</v>
      </c>
      <c r="B54" s="10" t="s">
        <v>225</v>
      </c>
      <c r="C54" t="s">
        <v>175</v>
      </c>
      <c r="D54" s="137"/>
      <c r="E54" s="137"/>
      <c r="F54" s="137"/>
      <c r="G54" s="138"/>
      <c r="H54" s="137"/>
      <c r="I54" s="137"/>
      <c r="J54" s="116">
        <f t="shared" si="0"/>
        <v>0</v>
      </c>
      <c r="K54" s="137"/>
      <c r="L54" s="19">
        <f t="shared" si="1"/>
        <v>0</v>
      </c>
      <c r="M54" s="141"/>
      <c r="N54" s="103"/>
      <c r="O54" s="103"/>
    </row>
    <row r="55" spans="1:15">
      <c r="A55" s="118"/>
      <c r="B55" s="118"/>
      <c r="C55" s="118"/>
      <c r="D55" s="119">
        <f>SUM(D5:D54)</f>
        <v>0</v>
      </c>
      <c r="E55" s="119"/>
      <c r="F55" s="119"/>
      <c r="G55" s="119"/>
      <c r="H55" s="119">
        <f>SUM(H5:H54)</f>
        <v>0</v>
      </c>
      <c r="I55" s="119">
        <f>SUM(I5:I54)</f>
        <v>0</v>
      </c>
      <c r="J55" s="119">
        <f>H55-I55</f>
        <v>0</v>
      </c>
      <c r="K55" s="117"/>
      <c r="L55" s="121">
        <f>SUM(L5:L54)</f>
        <v>0</v>
      </c>
      <c r="M55" s="122" t="e">
        <f>AVERAGE(M5:M54)</f>
        <v>#DIV/0!</v>
      </c>
      <c r="N55" s="103"/>
      <c r="O55" s="103"/>
    </row>
    <row r="56" spans="1:15">
      <c r="D56" s="103"/>
      <c r="E56" s="103"/>
      <c r="F56" s="103"/>
      <c r="G56" s="103"/>
      <c r="H56" s="103"/>
      <c r="I56" s="103"/>
      <c r="J56" s="103"/>
      <c r="K56" s="103"/>
      <c r="L56" s="103"/>
      <c r="M56" s="103"/>
      <c r="N56" s="103"/>
      <c r="O56" s="103"/>
    </row>
    <row r="57" spans="1:15">
      <c r="D57" s="103"/>
      <c r="E57" s="103"/>
      <c r="F57" s="103"/>
      <c r="G57" s="103"/>
      <c r="H57" s="103"/>
      <c r="I57" s="103"/>
      <c r="J57" s="103"/>
      <c r="K57" s="103"/>
      <c r="L57" s="103"/>
      <c r="M57" s="103"/>
      <c r="N57" s="103"/>
      <c r="O57" s="103"/>
    </row>
    <row r="58" spans="1:15">
      <c r="D58" s="103"/>
      <c r="E58" s="103"/>
      <c r="F58" s="103"/>
      <c r="G58" s="103"/>
      <c r="H58" s="103"/>
      <c r="I58" s="103"/>
      <c r="J58" s="103"/>
      <c r="K58" s="103"/>
      <c r="L58" s="103"/>
      <c r="M58" s="103"/>
      <c r="N58" s="103"/>
      <c r="O58" s="103"/>
    </row>
    <row r="59" spans="1:15">
      <c r="D59" s="103"/>
      <c r="E59" s="103"/>
      <c r="F59" s="103"/>
      <c r="G59" s="103"/>
      <c r="H59" s="103"/>
      <c r="I59" s="103"/>
      <c r="J59" s="103"/>
      <c r="K59" s="103"/>
      <c r="L59" s="103"/>
      <c r="M59" s="103"/>
      <c r="N59" s="103"/>
      <c r="O59" s="103"/>
    </row>
    <row r="60" spans="1:15">
      <c r="D60" s="103"/>
      <c r="E60" s="103"/>
      <c r="F60" s="103"/>
      <c r="G60" s="103"/>
      <c r="H60" s="103"/>
      <c r="I60" s="103"/>
      <c r="J60" s="103"/>
      <c r="K60" s="103"/>
      <c r="L60" s="103"/>
      <c r="M60" s="103"/>
      <c r="N60" s="103"/>
      <c r="O60" s="103"/>
    </row>
    <row r="61" spans="1:15">
      <c r="D61" s="103"/>
      <c r="E61" s="103"/>
      <c r="F61" s="103"/>
      <c r="G61" s="103"/>
      <c r="H61" s="103"/>
      <c r="I61" s="103"/>
      <c r="J61" s="103"/>
      <c r="K61" s="103"/>
      <c r="L61" s="103"/>
      <c r="M61" s="103"/>
      <c r="N61" s="103"/>
      <c r="O61" s="103"/>
    </row>
  </sheetData>
  <mergeCells count="2">
    <mergeCell ref="A3:D3"/>
    <mergeCell ref="H3:J3"/>
  </mergeCells>
  <dataValidations count="1">
    <dataValidation type="list" allowBlank="1" showInputMessage="1" showErrorMessage="1" sqref="C5:C54" xr:uid="{2475B472-3E09-7F41-8F3F-E3D5BB00783A}">
      <formula1>"Residential,Commercial,Mixed-Use"</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AFB1-C7A0-C940-82E2-1D4F11DE01A8}">
  <dimension ref="A1:AC155"/>
  <sheetViews>
    <sheetView topLeftCell="B17" zoomScaleNormal="100" workbookViewId="0">
      <selection activeCell="AC139" sqref="AC139"/>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78"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ref="K79:AB79" si="4">J79+(J79*$C$62)</f>
        <v>0</v>
      </c>
      <c r="L79" s="19">
        <f t="shared" si="4"/>
        <v>0</v>
      </c>
      <c r="M79" s="19">
        <f t="shared" si="4"/>
        <v>0</v>
      </c>
      <c r="N79" s="19">
        <f t="shared" si="4"/>
        <v>0</v>
      </c>
      <c r="O79" s="19">
        <f t="shared" si="4"/>
        <v>0</v>
      </c>
      <c r="P79" s="19">
        <f t="shared" si="4"/>
        <v>0</v>
      </c>
      <c r="Q79" s="19">
        <f t="shared" si="4"/>
        <v>0</v>
      </c>
      <c r="R79" s="19">
        <f t="shared" si="4"/>
        <v>0</v>
      </c>
      <c r="S79" s="19">
        <f t="shared" si="4"/>
        <v>0</v>
      </c>
      <c r="T79" s="19">
        <f t="shared" si="4"/>
        <v>0</v>
      </c>
      <c r="U79" s="19">
        <f t="shared" si="4"/>
        <v>0</v>
      </c>
      <c r="V79" s="19">
        <f t="shared" si="4"/>
        <v>0</v>
      </c>
      <c r="W79" s="19">
        <f t="shared" si="4"/>
        <v>0</v>
      </c>
      <c r="X79" s="19">
        <f t="shared" si="4"/>
        <v>0</v>
      </c>
      <c r="Y79" s="19">
        <f t="shared" si="4"/>
        <v>0</v>
      </c>
      <c r="Z79" s="19">
        <f t="shared" si="4"/>
        <v>0</v>
      </c>
      <c r="AA79" s="19">
        <f t="shared" si="4"/>
        <v>0</v>
      </c>
      <c r="AB79" s="20">
        <f t="shared" si="4"/>
        <v>0</v>
      </c>
    </row>
    <row r="80" spans="1:28">
      <c r="B80" t="s">
        <v>315</v>
      </c>
      <c r="C80" s="50">
        <v>0</v>
      </c>
      <c r="D80" s="53">
        <v>0</v>
      </c>
      <c r="E80">
        <f>D80*C80</f>
        <v>0</v>
      </c>
      <c r="F80" s="120"/>
      <c r="G80" s="98"/>
      <c r="I80" s="44">
        <f>E80*$I$76</f>
        <v>0</v>
      </c>
      <c r="J80" s="44">
        <f>E80*$J$76+((E80*$J$76)*$C$62)</f>
        <v>0</v>
      </c>
      <c r="K80" s="19">
        <f t="shared" ref="K80:AB80" si="5">J80+(J80*$C$62)</f>
        <v>0</v>
      </c>
      <c r="L80" s="19">
        <f t="shared" si="5"/>
        <v>0</v>
      </c>
      <c r="M80" s="19">
        <f t="shared" si="5"/>
        <v>0</v>
      </c>
      <c r="N80" s="19">
        <f t="shared" si="5"/>
        <v>0</v>
      </c>
      <c r="O80" s="19">
        <f t="shared" si="5"/>
        <v>0</v>
      </c>
      <c r="P80" s="19">
        <f t="shared" si="5"/>
        <v>0</v>
      </c>
      <c r="Q80" s="19">
        <f t="shared" si="5"/>
        <v>0</v>
      </c>
      <c r="R80" s="19">
        <f t="shared" si="5"/>
        <v>0</v>
      </c>
      <c r="S80" s="19">
        <f t="shared" si="5"/>
        <v>0</v>
      </c>
      <c r="T80" s="19">
        <f t="shared" si="5"/>
        <v>0</v>
      </c>
      <c r="U80" s="19">
        <f t="shared" si="5"/>
        <v>0</v>
      </c>
      <c r="V80" s="19">
        <f t="shared" si="5"/>
        <v>0</v>
      </c>
      <c r="W80" s="19">
        <f t="shared" si="5"/>
        <v>0</v>
      </c>
      <c r="X80" s="19">
        <f t="shared" si="5"/>
        <v>0</v>
      </c>
      <c r="Y80" s="19">
        <f t="shared" si="5"/>
        <v>0</v>
      </c>
      <c r="Z80" s="19">
        <f t="shared" si="5"/>
        <v>0</v>
      </c>
      <c r="AA80" s="19">
        <f t="shared" si="5"/>
        <v>0</v>
      </c>
      <c r="AB80" s="20">
        <f t="shared" si="5"/>
        <v>0</v>
      </c>
    </row>
    <row r="81" spans="1:28">
      <c r="B81" t="s">
        <v>316</v>
      </c>
      <c r="C81" s="50">
        <v>0</v>
      </c>
      <c r="D81" s="53">
        <v>0</v>
      </c>
      <c r="E81">
        <f t="shared" ref="E81" si="6">D81*C81</f>
        <v>0</v>
      </c>
      <c r="F81" s="120"/>
      <c r="G81" s="98"/>
      <c r="I81" s="44">
        <f>E81*$I$76</f>
        <v>0</v>
      </c>
      <c r="J81" s="44">
        <f>E81*$J$76+((E81*$J$76)*$C$62)</f>
        <v>0</v>
      </c>
      <c r="K81" s="19">
        <f t="shared" ref="K81:AB81" si="7">J81+(J81*$C$62)</f>
        <v>0</v>
      </c>
      <c r="L81" s="19">
        <f t="shared" si="7"/>
        <v>0</v>
      </c>
      <c r="M81" s="19">
        <f t="shared" si="7"/>
        <v>0</v>
      </c>
      <c r="N81" s="19">
        <f t="shared" si="7"/>
        <v>0</v>
      </c>
      <c r="O81" s="19">
        <f t="shared" si="7"/>
        <v>0</v>
      </c>
      <c r="P81" s="19">
        <f t="shared" si="7"/>
        <v>0</v>
      </c>
      <c r="Q81" s="19">
        <f t="shared" si="7"/>
        <v>0</v>
      </c>
      <c r="R81" s="19">
        <f t="shared" si="7"/>
        <v>0</v>
      </c>
      <c r="S81" s="19">
        <f t="shared" si="7"/>
        <v>0</v>
      </c>
      <c r="T81" s="19">
        <f t="shared" si="7"/>
        <v>0</v>
      </c>
      <c r="U81" s="19">
        <f t="shared" si="7"/>
        <v>0</v>
      </c>
      <c r="V81" s="19">
        <f t="shared" si="7"/>
        <v>0</v>
      </c>
      <c r="W81" s="19">
        <f t="shared" si="7"/>
        <v>0</v>
      </c>
      <c r="X81" s="19">
        <f t="shared" si="7"/>
        <v>0</v>
      </c>
      <c r="Y81" s="19">
        <f t="shared" si="7"/>
        <v>0</v>
      </c>
      <c r="Z81" s="19">
        <f t="shared" si="7"/>
        <v>0</v>
      </c>
      <c r="AA81" s="19">
        <f t="shared" si="7"/>
        <v>0</v>
      </c>
      <c r="AB81" s="20">
        <f t="shared" si="7"/>
        <v>0</v>
      </c>
    </row>
    <row r="82" spans="1:28">
      <c r="B82" s="1" t="s">
        <v>317</v>
      </c>
      <c r="C82" s="102">
        <f>SUM(C78:C81)</f>
        <v>0</v>
      </c>
      <c r="D82" s="54"/>
      <c r="E82" s="54">
        <f>SUM(E78:E81)</f>
        <v>0</v>
      </c>
      <c r="I82" s="45">
        <f>SUM(I78:I81)</f>
        <v>0</v>
      </c>
      <c r="J82" s="46">
        <f t="shared" ref="J82:M82" si="8">SUM(J78:J81)</f>
        <v>0</v>
      </c>
      <c r="K82" s="46">
        <f t="shared" si="8"/>
        <v>0</v>
      </c>
      <c r="L82" s="46">
        <f t="shared" si="8"/>
        <v>0</v>
      </c>
      <c r="M82" s="46">
        <f t="shared" si="8"/>
        <v>0</v>
      </c>
      <c r="N82" s="46">
        <f>SUM(N78:N81)</f>
        <v>0</v>
      </c>
      <c r="O82" s="46">
        <f t="shared" ref="O82" si="9">SUM(O78:O81)</f>
        <v>0</v>
      </c>
      <c r="P82" s="46">
        <f t="shared" ref="P82" si="10">SUM(P78:P81)</f>
        <v>0</v>
      </c>
      <c r="Q82" s="46">
        <f>SUM(Q78:Q81)</f>
        <v>0</v>
      </c>
      <c r="R82" s="46">
        <f t="shared" ref="R82" si="11">SUM(R78:R81)</f>
        <v>0</v>
      </c>
      <c r="S82" s="46">
        <f t="shared" ref="S82" si="12">SUM(S78:S81)</f>
        <v>0</v>
      </c>
      <c r="T82" s="46">
        <f t="shared" ref="T82" si="13">SUM(T78:T81)</f>
        <v>0</v>
      </c>
      <c r="U82" s="46">
        <f t="shared" ref="U82" si="14">SUM(U78:U81)</f>
        <v>0</v>
      </c>
      <c r="V82" s="46">
        <f>SUM(V78:V81)</f>
        <v>0</v>
      </c>
      <c r="W82" s="46">
        <f>SUM(W78:W81)</f>
        <v>0</v>
      </c>
      <c r="X82" s="46">
        <f t="shared" ref="X82" si="15">SUM(X78:X81)</f>
        <v>0</v>
      </c>
      <c r="Y82" s="46">
        <f t="shared" ref="Y82" si="16">SUM(Y78:Y81)</f>
        <v>0</v>
      </c>
      <c r="Z82" s="46">
        <f t="shared" ref="Z82" si="17">SUM(Z78:Z81)</f>
        <v>0</v>
      </c>
      <c r="AA82" s="46">
        <f t="shared" ref="AA82" si="18">SUM(AA78:AA81)</f>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9">K82</f>
        <v>0</v>
      </c>
      <c r="L87" s="19">
        <f t="shared" si="19"/>
        <v>0</v>
      </c>
      <c r="M87" s="19">
        <f t="shared" si="19"/>
        <v>0</v>
      </c>
      <c r="N87" s="19">
        <f t="shared" si="19"/>
        <v>0</v>
      </c>
      <c r="O87" s="19">
        <f t="shared" si="19"/>
        <v>0</v>
      </c>
      <c r="P87" s="19">
        <f t="shared" si="19"/>
        <v>0</v>
      </c>
      <c r="Q87" s="19">
        <f t="shared" si="19"/>
        <v>0</v>
      </c>
      <c r="R87" s="19">
        <f t="shared" si="19"/>
        <v>0</v>
      </c>
      <c r="S87" s="19">
        <f>S82</f>
        <v>0</v>
      </c>
      <c r="T87" s="19">
        <f t="shared" si="19"/>
        <v>0</v>
      </c>
      <c r="U87" s="19">
        <f t="shared" si="19"/>
        <v>0</v>
      </c>
      <c r="V87" s="19">
        <f t="shared" si="19"/>
        <v>0</v>
      </c>
      <c r="W87" s="19">
        <f t="shared" si="19"/>
        <v>0</v>
      </c>
      <c r="X87" s="19">
        <f t="shared" si="19"/>
        <v>0</v>
      </c>
      <c r="Y87" s="19">
        <f t="shared" si="19"/>
        <v>0</v>
      </c>
      <c r="Z87" s="19">
        <f>Z82</f>
        <v>0</v>
      </c>
      <c r="AA87" s="19">
        <f t="shared" si="19"/>
        <v>0</v>
      </c>
      <c r="AB87" s="19">
        <f t="shared" si="19"/>
        <v>0</v>
      </c>
    </row>
    <row r="88" spans="1:28">
      <c r="B88" t="s">
        <v>324</v>
      </c>
      <c r="C88" s="56"/>
      <c r="D88" s="19">
        <f>C88*C61</f>
        <v>0</v>
      </c>
      <c r="I88" s="19">
        <f>D88*$I$76</f>
        <v>0</v>
      </c>
      <c r="J88" s="19">
        <f>D88*$J$76</f>
        <v>0</v>
      </c>
      <c r="K88" s="19">
        <f t="shared" ref="K88:AB88" si="20">J88+(J88*$C$62)</f>
        <v>0</v>
      </c>
      <c r="L88" s="19">
        <f t="shared" si="20"/>
        <v>0</v>
      </c>
      <c r="M88" s="19">
        <f t="shared" si="20"/>
        <v>0</v>
      </c>
      <c r="N88" s="19">
        <f t="shared" si="20"/>
        <v>0</v>
      </c>
      <c r="O88" s="19">
        <f t="shared" si="20"/>
        <v>0</v>
      </c>
      <c r="P88" s="19">
        <f t="shared" si="20"/>
        <v>0</v>
      </c>
      <c r="Q88" s="19">
        <f t="shared" si="20"/>
        <v>0</v>
      </c>
      <c r="R88" s="19">
        <f t="shared" si="20"/>
        <v>0</v>
      </c>
      <c r="S88" s="19">
        <f t="shared" si="20"/>
        <v>0</v>
      </c>
      <c r="T88" s="19">
        <f t="shared" si="20"/>
        <v>0</v>
      </c>
      <c r="U88" s="19">
        <f t="shared" si="20"/>
        <v>0</v>
      </c>
      <c r="V88" s="19">
        <f t="shared" si="20"/>
        <v>0</v>
      </c>
      <c r="W88" s="19">
        <f t="shared" si="20"/>
        <v>0</v>
      </c>
      <c r="X88" s="19">
        <f t="shared" si="20"/>
        <v>0</v>
      </c>
      <c r="Y88" s="19">
        <f>X88+(X88*$C$62)</f>
        <v>0</v>
      </c>
      <c r="Z88" s="19">
        <f t="shared" si="20"/>
        <v>0</v>
      </c>
      <c r="AA88" s="19">
        <f t="shared" si="20"/>
        <v>0</v>
      </c>
      <c r="AB88" s="19">
        <f t="shared" si="20"/>
        <v>0</v>
      </c>
    </row>
    <row r="89" spans="1:28">
      <c r="B89" t="s">
        <v>325</v>
      </c>
      <c r="C89" s="56"/>
      <c r="D89" s="19">
        <f>C89*C60</f>
        <v>0</v>
      </c>
      <c r="I89" s="19">
        <f>D89*$I$76</f>
        <v>0</v>
      </c>
      <c r="J89" s="19">
        <f>D89*$J$76</f>
        <v>0</v>
      </c>
      <c r="K89" s="19">
        <f t="shared" ref="K89:AB89" si="21">J89+(J89*$C$62)</f>
        <v>0</v>
      </c>
      <c r="L89" s="19">
        <f t="shared" si="21"/>
        <v>0</v>
      </c>
      <c r="M89" s="19">
        <f t="shared" si="21"/>
        <v>0</v>
      </c>
      <c r="N89" s="19">
        <f t="shared" si="21"/>
        <v>0</v>
      </c>
      <c r="O89" s="19">
        <f t="shared" si="21"/>
        <v>0</v>
      </c>
      <c r="P89" s="19">
        <f t="shared" si="21"/>
        <v>0</v>
      </c>
      <c r="Q89" s="19">
        <f t="shared" si="21"/>
        <v>0</v>
      </c>
      <c r="R89" s="19">
        <f t="shared" si="21"/>
        <v>0</v>
      </c>
      <c r="S89" s="19">
        <f t="shared" si="21"/>
        <v>0</v>
      </c>
      <c r="T89" s="19">
        <f t="shared" si="21"/>
        <v>0</v>
      </c>
      <c r="U89" s="19">
        <f t="shared" si="21"/>
        <v>0</v>
      </c>
      <c r="V89" s="19">
        <f t="shared" si="21"/>
        <v>0</v>
      </c>
      <c r="W89" s="19">
        <f t="shared" si="21"/>
        <v>0</v>
      </c>
      <c r="X89" s="19">
        <f t="shared" si="21"/>
        <v>0</v>
      </c>
      <c r="Y89" s="19">
        <f t="shared" si="21"/>
        <v>0</v>
      </c>
      <c r="Z89" s="19">
        <f t="shared" si="21"/>
        <v>0</v>
      </c>
      <c r="AA89" s="19">
        <f t="shared" si="21"/>
        <v>0</v>
      </c>
      <c r="AB89" s="19">
        <f t="shared" si="21"/>
        <v>0</v>
      </c>
    </row>
    <row r="90" spans="1:28">
      <c r="B90" t="s">
        <v>326</v>
      </c>
      <c r="D90" s="18">
        <f>(D87+D88+D89)*-C68</f>
        <v>0</v>
      </c>
      <c r="E90" s="18"/>
      <c r="F90" s="18"/>
      <c r="G90" s="18"/>
      <c r="I90" s="30">
        <f>D90*$I$76</f>
        <v>0</v>
      </c>
      <c r="J90" s="30">
        <f>-((J87+J88+J89)*$C$68)</f>
        <v>0</v>
      </c>
      <c r="K90" s="30">
        <f t="shared" ref="K90:S90" si="22">-((K87+K88+K89)*$C$68)</f>
        <v>0</v>
      </c>
      <c r="L90" s="30">
        <f t="shared" si="22"/>
        <v>0</v>
      </c>
      <c r="M90" s="30">
        <f t="shared" si="22"/>
        <v>0</v>
      </c>
      <c r="N90" s="30">
        <f t="shared" si="22"/>
        <v>0</v>
      </c>
      <c r="O90" s="30">
        <f t="shared" si="22"/>
        <v>0</v>
      </c>
      <c r="P90" s="30">
        <f t="shared" si="22"/>
        <v>0</v>
      </c>
      <c r="Q90" s="30">
        <f t="shared" si="22"/>
        <v>0</v>
      </c>
      <c r="R90" s="30">
        <f t="shared" si="22"/>
        <v>0</v>
      </c>
      <c r="S90" s="30">
        <f t="shared" si="22"/>
        <v>0</v>
      </c>
      <c r="T90" s="30">
        <f t="shared" ref="T90" si="23">-((T87+T88+T89)*$C$68)</f>
        <v>0</v>
      </c>
      <c r="U90" s="30">
        <f t="shared" ref="U90" si="24">-((U87+U88+U89)*$C$68)</f>
        <v>0</v>
      </c>
      <c r="V90" s="30">
        <f t="shared" ref="V90" si="25">-((V87+V88+V89)*$C$68)</f>
        <v>0</v>
      </c>
      <c r="W90" s="30">
        <f t="shared" ref="W90" si="26">-((W87+W88+W89)*$C$68)</f>
        <v>0</v>
      </c>
      <c r="X90" s="30">
        <f t="shared" ref="X90" si="27">-((X87+X88+X89)*$C$68)</f>
        <v>0</v>
      </c>
      <c r="Y90" s="30">
        <f t="shared" ref="Y90" si="28">-((Y87+Y88+Y89)*$C$68)</f>
        <v>0</v>
      </c>
      <c r="Z90" s="30">
        <f t="shared" ref="Z90" si="29">-((Z87+Z88+Z89)*$C$68)</f>
        <v>0</v>
      </c>
      <c r="AA90" s="30">
        <f t="shared" ref="AA90:AB90" si="30">-((AA87+AA88+AA89)*$C$68)</f>
        <v>0</v>
      </c>
      <c r="AB90" s="30">
        <f t="shared" si="30"/>
        <v>0</v>
      </c>
    </row>
    <row r="91" spans="1:28">
      <c r="B91" t="s">
        <v>327</v>
      </c>
      <c r="C91" s="166"/>
      <c r="D91" s="56"/>
      <c r="I91" s="19">
        <f>C91*$I$76</f>
        <v>0</v>
      </c>
      <c r="J91" s="19">
        <f>C91*$J$76</f>
        <v>0</v>
      </c>
      <c r="K91" s="19">
        <f t="shared" ref="K91:AB91" si="31">J91+(J91*$C$62)</f>
        <v>0</v>
      </c>
      <c r="L91" s="19">
        <f t="shared" si="31"/>
        <v>0</v>
      </c>
      <c r="M91" s="19">
        <f t="shared" si="31"/>
        <v>0</v>
      </c>
      <c r="N91" s="19">
        <f t="shared" si="31"/>
        <v>0</v>
      </c>
      <c r="O91" s="19">
        <f t="shared" si="31"/>
        <v>0</v>
      </c>
      <c r="P91" s="19">
        <f t="shared" si="31"/>
        <v>0</v>
      </c>
      <c r="Q91" s="19">
        <f t="shared" si="31"/>
        <v>0</v>
      </c>
      <c r="R91" s="19">
        <f t="shared" si="31"/>
        <v>0</v>
      </c>
      <c r="S91" s="19">
        <f t="shared" si="31"/>
        <v>0</v>
      </c>
      <c r="T91" s="19">
        <f t="shared" si="31"/>
        <v>0</v>
      </c>
      <c r="U91" s="19">
        <f t="shared" si="31"/>
        <v>0</v>
      </c>
      <c r="V91" s="19">
        <f t="shared" si="31"/>
        <v>0</v>
      </c>
      <c r="W91" s="19">
        <f t="shared" si="31"/>
        <v>0</v>
      </c>
      <c r="X91" s="19">
        <f t="shared" si="31"/>
        <v>0</v>
      </c>
      <c r="Y91" s="19">
        <f t="shared" si="31"/>
        <v>0</v>
      </c>
      <c r="Z91" s="19">
        <f t="shared" si="31"/>
        <v>0</v>
      </c>
      <c r="AA91" s="19">
        <f t="shared" si="31"/>
        <v>0</v>
      </c>
      <c r="AB91" s="19">
        <f t="shared" si="31"/>
        <v>0</v>
      </c>
    </row>
    <row r="92" spans="1:28">
      <c r="B92" t="s">
        <v>328</v>
      </c>
      <c r="C92" s="166"/>
      <c r="D92" s="56"/>
      <c r="E92" s="19"/>
      <c r="I92" s="19">
        <f>C92*$I$76</f>
        <v>0</v>
      </c>
      <c r="J92" s="19">
        <f>C92*$J$76</f>
        <v>0</v>
      </c>
      <c r="K92" s="19">
        <f t="shared" ref="K92:AB92" si="32">J92+(J92*$C$62)</f>
        <v>0</v>
      </c>
      <c r="L92" s="19">
        <f t="shared" si="32"/>
        <v>0</v>
      </c>
      <c r="M92" s="19">
        <f t="shared" si="32"/>
        <v>0</v>
      </c>
      <c r="N92" s="19">
        <f t="shared" si="32"/>
        <v>0</v>
      </c>
      <c r="O92" s="19">
        <f t="shared" si="32"/>
        <v>0</v>
      </c>
      <c r="P92" s="19">
        <f t="shared" si="32"/>
        <v>0</v>
      </c>
      <c r="Q92" s="19">
        <f t="shared" si="32"/>
        <v>0</v>
      </c>
      <c r="R92" s="19">
        <f t="shared" si="32"/>
        <v>0</v>
      </c>
      <c r="S92" s="19">
        <f t="shared" si="32"/>
        <v>0</v>
      </c>
      <c r="T92" s="19">
        <f t="shared" si="32"/>
        <v>0</v>
      </c>
      <c r="U92" s="19">
        <f t="shared" si="32"/>
        <v>0</v>
      </c>
      <c r="V92" s="19">
        <f t="shared" si="32"/>
        <v>0</v>
      </c>
      <c r="W92" s="19">
        <f t="shared" si="32"/>
        <v>0</v>
      </c>
      <c r="X92" s="19">
        <f t="shared" si="32"/>
        <v>0</v>
      </c>
      <c r="Y92" s="19">
        <f t="shared" si="32"/>
        <v>0</v>
      </c>
      <c r="Z92" s="19">
        <f t="shared" si="32"/>
        <v>0</v>
      </c>
      <c r="AA92" s="19">
        <f t="shared" si="32"/>
        <v>0</v>
      </c>
      <c r="AB92" s="19">
        <f t="shared" si="32"/>
        <v>0</v>
      </c>
    </row>
    <row r="93" spans="1:28">
      <c r="E93" s="19"/>
      <c r="F93" s="19"/>
    </row>
    <row r="94" spans="1:28" s="1" customFormat="1">
      <c r="B94" s="28" t="s">
        <v>329</v>
      </c>
      <c r="C94" s="28"/>
      <c r="D94" s="25">
        <f>SUM(D87:D93)</f>
        <v>0</v>
      </c>
      <c r="E94" s="28"/>
      <c r="F94" s="28"/>
      <c r="G94" s="28"/>
      <c r="H94" s="28"/>
      <c r="I94" s="29">
        <f>SUM(I87:I93)</f>
        <v>0</v>
      </c>
      <c r="J94" s="29">
        <f t="shared" ref="J94:R94" si="33">SUM(J87:J93)</f>
        <v>0</v>
      </c>
      <c r="K94" s="29">
        <f t="shared" si="33"/>
        <v>0</v>
      </c>
      <c r="L94" s="29">
        <f t="shared" si="33"/>
        <v>0</v>
      </c>
      <c r="M94" s="29">
        <f t="shared" si="33"/>
        <v>0</v>
      </c>
      <c r="N94" s="29">
        <f t="shared" si="33"/>
        <v>0</v>
      </c>
      <c r="O94" s="29">
        <f t="shared" si="33"/>
        <v>0</v>
      </c>
      <c r="P94" s="29">
        <f t="shared" si="33"/>
        <v>0</v>
      </c>
      <c r="Q94" s="29">
        <f t="shared" si="33"/>
        <v>0</v>
      </c>
      <c r="R94" s="29">
        <f t="shared" si="33"/>
        <v>0</v>
      </c>
      <c r="S94" s="29">
        <f>SUM(S87:S93)</f>
        <v>0</v>
      </c>
      <c r="T94" s="29">
        <f t="shared" ref="T94" si="34">SUM(T87:T93)</f>
        <v>0</v>
      </c>
      <c r="U94" s="29">
        <f t="shared" ref="U94" si="35">SUM(U87:U93)</f>
        <v>0</v>
      </c>
      <c r="V94" s="29">
        <f t="shared" ref="V94" si="36">SUM(V87:V93)</f>
        <v>0</v>
      </c>
      <c r="W94" s="29">
        <f t="shared" ref="W94" si="37">SUM(W87:W93)</f>
        <v>0</v>
      </c>
      <c r="X94" s="29">
        <f t="shared" ref="X94" si="38">SUM(X87:X93)</f>
        <v>0</v>
      </c>
      <c r="Y94" s="29">
        <f>SUM(Y87:Y93)</f>
        <v>0</v>
      </c>
      <c r="Z94" s="29">
        <f t="shared" ref="Z94" si="39">SUM(Z87:Z93)</f>
        <v>0</v>
      </c>
      <c r="AA94" s="29">
        <f t="shared" ref="AA94" si="40">SUM(AA87:AA93)</f>
        <v>0</v>
      </c>
      <c r="AB94" s="29">
        <f t="shared" ref="AB94" si="41">SUM(AB87:AB93)</f>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98" si="42">J98+(J98*$C$63)</f>
        <v>0</v>
      </c>
      <c r="L98" s="19">
        <f t="shared" si="42"/>
        <v>0</v>
      </c>
      <c r="M98" s="19">
        <f t="shared" si="42"/>
        <v>0</v>
      </c>
      <c r="N98" s="19">
        <f t="shared" si="42"/>
        <v>0</v>
      </c>
      <c r="O98" s="19">
        <f t="shared" si="42"/>
        <v>0</v>
      </c>
      <c r="P98" s="19">
        <f t="shared" si="42"/>
        <v>0</v>
      </c>
      <c r="Q98" s="19">
        <f t="shared" si="42"/>
        <v>0</v>
      </c>
      <c r="R98" s="19">
        <f t="shared" si="42"/>
        <v>0</v>
      </c>
      <c r="S98" s="19">
        <f t="shared" si="42"/>
        <v>0</v>
      </c>
      <c r="T98" s="19">
        <f t="shared" si="42"/>
        <v>0</v>
      </c>
      <c r="U98" s="19">
        <f t="shared" si="42"/>
        <v>0</v>
      </c>
      <c r="V98" s="19">
        <f t="shared" si="42"/>
        <v>0</v>
      </c>
      <c r="W98" s="19">
        <f t="shared" si="42"/>
        <v>0</v>
      </c>
      <c r="X98" s="19">
        <f t="shared" si="42"/>
        <v>0</v>
      </c>
      <c r="Y98" s="19">
        <f t="shared" si="42"/>
        <v>0</v>
      </c>
      <c r="Z98" s="19">
        <f t="shared" si="42"/>
        <v>0</v>
      </c>
      <c r="AA98" s="19">
        <f t="shared" si="42"/>
        <v>0</v>
      </c>
      <c r="AB98" s="19">
        <f t="shared" si="42"/>
        <v>0</v>
      </c>
    </row>
    <row r="99" spans="2:28">
      <c r="B99" t="s">
        <v>333</v>
      </c>
      <c r="C99" s="57">
        <v>0</v>
      </c>
      <c r="D99" s="39"/>
      <c r="I99" s="19">
        <f>C99*$I$76</f>
        <v>0</v>
      </c>
      <c r="J99" s="19">
        <f>C99*$J$76</f>
        <v>0</v>
      </c>
      <c r="K99" s="19">
        <f t="shared" ref="K99" si="43">J99+(J99*$C$63)</f>
        <v>0</v>
      </c>
      <c r="L99" s="19">
        <f t="shared" ref="L99" si="44">K99+(K99*$C$63)</f>
        <v>0</v>
      </c>
      <c r="M99" s="19">
        <f t="shared" ref="M99" si="45">L99+(L99*$C$63)</f>
        <v>0</v>
      </c>
      <c r="N99" s="19">
        <f t="shared" ref="N99" si="46">M99+(M99*$C$63)</f>
        <v>0</v>
      </c>
      <c r="O99" s="19">
        <f t="shared" ref="O99" si="47">N99+(N99*$C$63)</f>
        <v>0</v>
      </c>
      <c r="P99" s="19">
        <f t="shared" ref="P99" si="48">O99+(O99*$C$63)</f>
        <v>0</v>
      </c>
      <c r="Q99" s="19">
        <f t="shared" ref="Q99" si="49">P99+(P99*$C$63)</f>
        <v>0</v>
      </c>
      <c r="R99" s="19">
        <f t="shared" ref="R99" si="50">Q99+(Q99*$C$63)</f>
        <v>0</v>
      </c>
      <c r="S99" s="19">
        <f t="shared" ref="S99" si="51">R99+(R99*$C$63)</f>
        <v>0</v>
      </c>
      <c r="T99" s="19">
        <f t="shared" ref="T99" si="52">S99+(S99*$C$63)</f>
        <v>0</v>
      </c>
      <c r="U99" s="19">
        <f t="shared" ref="U99" si="53">T99+(T99*$C$63)</f>
        <v>0</v>
      </c>
      <c r="V99" s="19">
        <f t="shared" ref="V99" si="54">U99+(U99*$C$63)</f>
        <v>0</v>
      </c>
      <c r="W99" s="19">
        <f t="shared" ref="W99" si="55">V99+(V99*$C$63)</f>
        <v>0</v>
      </c>
      <c r="X99" s="19">
        <f t="shared" ref="X99" si="56">W99+(W99*$C$63)</f>
        <v>0</v>
      </c>
      <c r="Y99" s="19">
        <f t="shared" ref="Y99" si="57">X99+(X99*$C$63)</f>
        <v>0</v>
      </c>
      <c r="Z99" s="19">
        <f t="shared" ref="Z99" si="58">Y99+(Y99*$C$63)</f>
        <v>0</v>
      </c>
      <c r="AA99" s="19">
        <f t="shared" ref="AA99" si="59">Z99+(Z99*$C$63)</f>
        <v>0</v>
      </c>
      <c r="AB99" s="19">
        <f t="shared" ref="AB99" si="60">AA99+(AA99*$C$63)</f>
        <v>0</v>
      </c>
    </row>
    <row r="100" spans="2:28">
      <c r="B100" t="s">
        <v>334</v>
      </c>
      <c r="C100" s="57">
        <v>0</v>
      </c>
      <c r="D100" s="39"/>
      <c r="I100" s="19">
        <f>C100*$I$76</f>
        <v>0</v>
      </c>
      <c r="J100" s="19">
        <f>C100*$J$76</f>
        <v>0</v>
      </c>
      <c r="K100" s="19">
        <f t="shared" ref="K100:AB100" si="61">J100+(J100*$C$63)</f>
        <v>0</v>
      </c>
      <c r="L100" s="19">
        <f t="shared" si="61"/>
        <v>0</v>
      </c>
      <c r="M100" s="19">
        <f t="shared" si="61"/>
        <v>0</v>
      </c>
      <c r="N100" s="19">
        <f t="shared" si="61"/>
        <v>0</v>
      </c>
      <c r="O100" s="19">
        <f t="shared" si="61"/>
        <v>0</v>
      </c>
      <c r="P100" s="19">
        <f t="shared" si="61"/>
        <v>0</v>
      </c>
      <c r="Q100" s="19">
        <f t="shared" si="61"/>
        <v>0</v>
      </c>
      <c r="R100" s="19">
        <f t="shared" si="61"/>
        <v>0</v>
      </c>
      <c r="S100" s="19">
        <f t="shared" si="61"/>
        <v>0</v>
      </c>
      <c r="T100" s="19">
        <f t="shared" si="61"/>
        <v>0</v>
      </c>
      <c r="U100" s="19">
        <f t="shared" si="61"/>
        <v>0</v>
      </c>
      <c r="V100" s="19">
        <f t="shared" si="61"/>
        <v>0</v>
      </c>
      <c r="W100" s="19">
        <f t="shared" si="61"/>
        <v>0</v>
      </c>
      <c r="X100" s="19">
        <f t="shared" si="61"/>
        <v>0</v>
      </c>
      <c r="Y100" s="19">
        <f t="shared" si="61"/>
        <v>0</v>
      </c>
      <c r="Z100" s="19">
        <f t="shared" si="61"/>
        <v>0</v>
      </c>
      <c r="AA100" s="19">
        <f t="shared" si="61"/>
        <v>0</v>
      </c>
      <c r="AB100" s="19">
        <f t="shared" si="61"/>
        <v>0</v>
      </c>
    </row>
    <row r="101" spans="2:28">
      <c r="B101" t="s">
        <v>335</v>
      </c>
      <c r="C101" s="57">
        <v>0</v>
      </c>
      <c r="D101" s="39"/>
      <c r="I101" s="19">
        <f>C101*$I$76</f>
        <v>0</v>
      </c>
      <c r="J101" s="19">
        <f>C101*$J$76</f>
        <v>0</v>
      </c>
      <c r="K101" s="19">
        <f t="shared" ref="K101:AB101" si="62">J101+(J101*$C$63)</f>
        <v>0</v>
      </c>
      <c r="L101" s="19">
        <f t="shared" si="62"/>
        <v>0</v>
      </c>
      <c r="M101" s="19">
        <f t="shared" si="62"/>
        <v>0</v>
      </c>
      <c r="N101" s="19">
        <f t="shared" si="62"/>
        <v>0</v>
      </c>
      <c r="O101" s="19">
        <f t="shared" si="62"/>
        <v>0</v>
      </c>
      <c r="P101" s="19">
        <f t="shared" si="62"/>
        <v>0</v>
      </c>
      <c r="Q101" s="19">
        <f t="shared" si="62"/>
        <v>0</v>
      </c>
      <c r="R101" s="19">
        <f t="shared" si="62"/>
        <v>0</v>
      </c>
      <c r="S101" s="19">
        <f t="shared" si="62"/>
        <v>0</v>
      </c>
      <c r="T101" s="19">
        <f t="shared" si="62"/>
        <v>0</v>
      </c>
      <c r="U101" s="19">
        <f t="shared" si="62"/>
        <v>0</v>
      </c>
      <c r="V101" s="19">
        <f t="shared" si="62"/>
        <v>0</v>
      </c>
      <c r="W101" s="19">
        <f t="shared" si="62"/>
        <v>0</v>
      </c>
      <c r="X101" s="19">
        <f t="shared" si="62"/>
        <v>0</v>
      </c>
      <c r="Y101" s="19">
        <f t="shared" si="62"/>
        <v>0</v>
      </c>
      <c r="Z101" s="19">
        <f t="shared" si="62"/>
        <v>0</v>
      </c>
      <c r="AA101" s="19">
        <f t="shared" si="62"/>
        <v>0</v>
      </c>
      <c r="AB101" s="19">
        <f t="shared" si="62"/>
        <v>0</v>
      </c>
    </row>
    <row r="102" spans="2:28">
      <c r="B102" t="s">
        <v>336</v>
      </c>
      <c r="C102" s="57">
        <v>0</v>
      </c>
      <c r="D102" s="39"/>
      <c r="I102" s="19">
        <f>C102*$I$76</f>
        <v>0</v>
      </c>
      <c r="J102" s="19">
        <f>C102*$J$76</f>
        <v>0</v>
      </c>
      <c r="K102" s="19">
        <f t="shared" ref="K102:AB102" si="63">J102+(J102*$C$63)</f>
        <v>0</v>
      </c>
      <c r="L102" s="19">
        <f t="shared" si="63"/>
        <v>0</v>
      </c>
      <c r="M102" s="19">
        <f t="shared" si="63"/>
        <v>0</v>
      </c>
      <c r="N102" s="19">
        <f t="shared" si="63"/>
        <v>0</v>
      </c>
      <c r="O102" s="19">
        <f t="shared" si="63"/>
        <v>0</v>
      </c>
      <c r="P102" s="19">
        <f t="shared" si="63"/>
        <v>0</v>
      </c>
      <c r="Q102" s="19">
        <f t="shared" si="63"/>
        <v>0</v>
      </c>
      <c r="R102" s="19">
        <f t="shared" si="63"/>
        <v>0</v>
      </c>
      <c r="S102" s="19">
        <f t="shared" si="63"/>
        <v>0</v>
      </c>
      <c r="T102" s="19">
        <f t="shared" si="63"/>
        <v>0</v>
      </c>
      <c r="U102" s="19">
        <f t="shared" si="63"/>
        <v>0</v>
      </c>
      <c r="V102" s="19">
        <f t="shared" si="63"/>
        <v>0</v>
      </c>
      <c r="W102" s="19">
        <f t="shared" si="63"/>
        <v>0</v>
      </c>
      <c r="X102" s="19">
        <f t="shared" si="63"/>
        <v>0</v>
      </c>
      <c r="Y102" s="19">
        <f t="shared" si="63"/>
        <v>0</v>
      </c>
      <c r="Z102" s="19">
        <f t="shared" si="63"/>
        <v>0</v>
      </c>
      <c r="AA102" s="19">
        <f t="shared" si="63"/>
        <v>0</v>
      </c>
      <c r="AB102" s="19">
        <f t="shared" si="63"/>
        <v>0</v>
      </c>
    </row>
    <row r="103" spans="2:28">
      <c r="B103" s="42" t="s">
        <v>337</v>
      </c>
      <c r="C103" s="54">
        <f>SUM(C98:C102)</f>
        <v>0</v>
      </c>
      <c r="I103" s="54">
        <f t="shared" ref="I103:AB103" si="64">SUM(I98:I102)</f>
        <v>0</v>
      </c>
      <c r="J103" s="54">
        <f t="shared" si="64"/>
        <v>0</v>
      </c>
      <c r="K103" s="54">
        <f t="shared" si="64"/>
        <v>0</v>
      </c>
      <c r="L103" s="54">
        <f t="shared" si="64"/>
        <v>0</v>
      </c>
      <c r="M103" s="54">
        <f t="shared" si="64"/>
        <v>0</v>
      </c>
      <c r="N103" s="54">
        <f t="shared" si="64"/>
        <v>0</v>
      </c>
      <c r="O103" s="54">
        <f t="shared" si="64"/>
        <v>0</v>
      </c>
      <c r="P103" s="54">
        <f t="shared" si="64"/>
        <v>0</v>
      </c>
      <c r="Q103" s="54">
        <f t="shared" si="64"/>
        <v>0</v>
      </c>
      <c r="R103" s="54">
        <f t="shared" si="64"/>
        <v>0</v>
      </c>
      <c r="S103" s="54">
        <f t="shared" si="64"/>
        <v>0</v>
      </c>
      <c r="T103" s="54">
        <f t="shared" si="64"/>
        <v>0</v>
      </c>
      <c r="U103" s="54">
        <f t="shared" si="64"/>
        <v>0</v>
      </c>
      <c r="V103" s="54">
        <f t="shared" si="64"/>
        <v>0</v>
      </c>
      <c r="W103" s="54">
        <f t="shared" si="64"/>
        <v>0</v>
      </c>
      <c r="X103" s="54">
        <f t="shared" si="64"/>
        <v>0</v>
      </c>
      <c r="Y103" s="54">
        <f t="shared" si="64"/>
        <v>0</v>
      </c>
      <c r="Z103" s="54">
        <f t="shared" si="64"/>
        <v>0</v>
      </c>
      <c r="AA103" s="54">
        <f t="shared" si="64"/>
        <v>0</v>
      </c>
      <c r="AB103" s="54">
        <f t="shared" si="64"/>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65">AA104+(AA104*$D104)</f>
        <v>0</v>
      </c>
    </row>
    <row r="105" spans="2:28">
      <c r="B105" t="s">
        <v>339</v>
      </c>
      <c r="C105" s="57">
        <v>0</v>
      </c>
      <c r="D105" s="39"/>
      <c r="I105" s="19">
        <f>C105*$I$76</f>
        <v>0</v>
      </c>
      <c r="J105" s="19">
        <f>C105*$J$76</f>
        <v>0</v>
      </c>
      <c r="K105" s="19">
        <f t="shared" ref="K105:AB105" si="66">J105+(J105*$C$63)</f>
        <v>0</v>
      </c>
      <c r="L105" s="19">
        <f t="shared" si="66"/>
        <v>0</v>
      </c>
      <c r="M105" s="19">
        <f t="shared" si="66"/>
        <v>0</v>
      </c>
      <c r="N105" s="19">
        <f t="shared" si="66"/>
        <v>0</v>
      </c>
      <c r="O105" s="19">
        <f t="shared" si="66"/>
        <v>0</v>
      </c>
      <c r="P105" s="19">
        <f t="shared" si="66"/>
        <v>0</v>
      </c>
      <c r="Q105" s="19">
        <f t="shared" si="66"/>
        <v>0</v>
      </c>
      <c r="R105" s="19">
        <f t="shared" si="66"/>
        <v>0</v>
      </c>
      <c r="S105" s="19">
        <f t="shared" si="66"/>
        <v>0</v>
      </c>
      <c r="T105" s="19">
        <f t="shared" si="66"/>
        <v>0</v>
      </c>
      <c r="U105" s="19">
        <f t="shared" si="66"/>
        <v>0</v>
      </c>
      <c r="V105" s="19">
        <f t="shared" si="66"/>
        <v>0</v>
      </c>
      <c r="W105" s="19">
        <f t="shared" si="66"/>
        <v>0</v>
      </c>
      <c r="X105" s="19">
        <f t="shared" si="66"/>
        <v>0</v>
      </c>
      <c r="Y105" s="19">
        <f t="shared" si="66"/>
        <v>0</v>
      </c>
      <c r="Z105" s="19">
        <f t="shared" si="66"/>
        <v>0</v>
      </c>
      <c r="AA105" s="19">
        <f t="shared" si="66"/>
        <v>0</v>
      </c>
      <c r="AB105" s="19">
        <f t="shared" si="66"/>
        <v>0</v>
      </c>
    </row>
    <row r="106" spans="2:28">
      <c r="B106" t="s">
        <v>340</v>
      </c>
      <c r="C106" s="57">
        <v>0</v>
      </c>
      <c r="D106" s="39"/>
      <c r="I106" s="19">
        <f>C106*$I$76</f>
        <v>0</v>
      </c>
      <c r="J106" s="19">
        <f>C106*$J$76</f>
        <v>0</v>
      </c>
      <c r="K106" s="19">
        <f t="shared" ref="K106:AB107" si="67">J106+(J106*$C$63)</f>
        <v>0</v>
      </c>
      <c r="L106" s="19">
        <f t="shared" si="67"/>
        <v>0</v>
      </c>
      <c r="M106" s="19">
        <f t="shared" si="67"/>
        <v>0</v>
      </c>
      <c r="N106" s="19">
        <f t="shared" si="67"/>
        <v>0</v>
      </c>
      <c r="O106" s="19">
        <f t="shared" si="67"/>
        <v>0</v>
      </c>
      <c r="P106" s="19">
        <f t="shared" si="67"/>
        <v>0</v>
      </c>
      <c r="Q106" s="19">
        <f t="shared" si="67"/>
        <v>0</v>
      </c>
      <c r="R106" s="19">
        <f t="shared" si="67"/>
        <v>0</v>
      </c>
      <c r="S106" s="19">
        <f t="shared" si="67"/>
        <v>0</v>
      </c>
      <c r="T106" s="19">
        <f t="shared" si="67"/>
        <v>0</v>
      </c>
      <c r="U106" s="19">
        <f t="shared" si="67"/>
        <v>0</v>
      </c>
      <c r="V106" s="19">
        <f t="shared" si="67"/>
        <v>0</v>
      </c>
      <c r="W106" s="19">
        <f t="shared" si="67"/>
        <v>0</v>
      </c>
      <c r="X106" s="19">
        <f t="shared" si="67"/>
        <v>0</v>
      </c>
      <c r="Y106" s="19">
        <f t="shared" si="67"/>
        <v>0</v>
      </c>
      <c r="Z106" s="19">
        <f t="shared" si="67"/>
        <v>0</v>
      </c>
      <c r="AA106" s="19">
        <f t="shared" si="67"/>
        <v>0</v>
      </c>
      <c r="AB106" s="19">
        <f t="shared" si="67"/>
        <v>0</v>
      </c>
    </row>
    <row r="107" spans="2:28" ht="33.950000000000003">
      <c r="B107" t="s">
        <v>341</v>
      </c>
      <c r="C107" s="57">
        <v>0</v>
      </c>
      <c r="D107" s="144" t="s">
        <v>342</v>
      </c>
      <c r="I107" s="19">
        <f>C107*$I$76</f>
        <v>0</v>
      </c>
      <c r="J107" s="19">
        <f>C107*$J$76</f>
        <v>0</v>
      </c>
      <c r="K107" s="19">
        <f t="shared" si="67"/>
        <v>0</v>
      </c>
      <c r="L107" s="19">
        <f t="shared" ref="L107" si="68">K107+(K107*$C$63)</f>
        <v>0</v>
      </c>
      <c r="M107" s="19">
        <f t="shared" ref="M107" si="69">L107+(L107*$C$63)</f>
        <v>0</v>
      </c>
      <c r="N107" s="19">
        <f t="shared" ref="N107" si="70">M107+(M107*$C$63)</f>
        <v>0</v>
      </c>
      <c r="O107" s="19">
        <f t="shared" ref="O107" si="71">N107+(N107*$C$63)</f>
        <v>0</v>
      </c>
      <c r="P107" s="19">
        <f t="shared" ref="P107" si="72">O107+(O107*$C$63)</f>
        <v>0</v>
      </c>
      <c r="Q107" s="19">
        <f t="shared" ref="Q107" si="73">P107+(P107*$C$63)</f>
        <v>0</v>
      </c>
      <c r="R107" s="19">
        <f t="shared" ref="R107" si="74">Q107+(Q107*$C$63)</f>
        <v>0</v>
      </c>
      <c r="S107" s="19">
        <f t="shared" ref="S107" si="75">R107+(R107*$C$63)</f>
        <v>0</v>
      </c>
      <c r="T107" s="19">
        <f t="shared" ref="T107" si="76">S107+(S107*$C$63)</f>
        <v>0</v>
      </c>
      <c r="U107" s="19">
        <f t="shared" ref="U107" si="77">T107+(T107*$C$63)</f>
        <v>0</v>
      </c>
      <c r="V107" s="19">
        <f t="shared" ref="V107" si="78">U107+(U107*$C$63)</f>
        <v>0</v>
      </c>
      <c r="W107" s="19">
        <f t="shared" ref="W107" si="79">V107+(V107*$C$63)</f>
        <v>0</v>
      </c>
      <c r="X107" s="19">
        <f t="shared" ref="X107" si="80">W107+(W107*$C$63)</f>
        <v>0</v>
      </c>
      <c r="Y107" s="19">
        <f t="shared" ref="Y107" si="81">X107+(X107*$C$63)</f>
        <v>0</v>
      </c>
      <c r="Z107" s="19">
        <f t="shared" ref="Z107" si="82">Y107+(Y107*$C$63)</f>
        <v>0</v>
      </c>
      <c r="AA107" s="19">
        <f t="shared" ref="AA107" si="83">Z107+(Z107*$C$63)</f>
        <v>0</v>
      </c>
      <c r="AB107" s="19">
        <f t="shared" ref="AB107" si="84">AA107+(AA107*$C$63)</f>
        <v>0</v>
      </c>
    </row>
    <row r="108" spans="2:28">
      <c r="B108" t="s">
        <v>343</v>
      </c>
      <c r="C108" s="57">
        <v>0</v>
      </c>
      <c r="D108" s="144"/>
      <c r="I108" s="19">
        <f t="shared" ref="I108:I109" si="85">C108*$I$76</f>
        <v>0</v>
      </c>
      <c r="J108" s="19">
        <f t="shared" ref="J108:J109" si="86">C108*$J$76</f>
        <v>0</v>
      </c>
      <c r="K108" s="19">
        <f t="shared" ref="K108:K109" si="87">J108+(J108*$C$63)</f>
        <v>0</v>
      </c>
      <c r="L108" s="19">
        <f t="shared" ref="L108:L109" si="88">K108+(K108*$C$63)</f>
        <v>0</v>
      </c>
      <c r="M108" s="19">
        <f t="shared" ref="M108:M109" si="89">L108+(L108*$C$63)</f>
        <v>0</v>
      </c>
      <c r="N108" s="19">
        <f t="shared" ref="N108:N109" si="90">M108+(M108*$C$63)</f>
        <v>0</v>
      </c>
      <c r="O108" s="19">
        <f t="shared" ref="O108:O109" si="91">N108+(N108*$C$63)</f>
        <v>0</v>
      </c>
      <c r="P108" s="19">
        <f t="shared" ref="P108:P109" si="92">O108+(O108*$C$63)</f>
        <v>0</v>
      </c>
      <c r="Q108" s="19">
        <f t="shared" ref="Q108:Q109" si="93">P108+(P108*$C$63)</f>
        <v>0</v>
      </c>
      <c r="R108" s="19">
        <f t="shared" ref="R108:R109" si="94">Q108+(Q108*$C$63)</f>
        <v>0</v>
      </c>
      <c r="S108" s="19">
        <f t="shared" ref="S108:S109" si="95">R108+(R108*$C$63)</f>
        <v>0</v>
      </c>
      <c r="T108" s="19">
        <f t="shared" ref="T108:T109" si="96">S108+(S108*$C$63)</f>
        <v>0</v>
      </c>
      <c r="U108" s="19">
        <f t="shared" ref="U108:U109" si="97">T108+(T108*$C$63)</f>
        <v>0</v>
      </c>
      <c r="V108" s="19">
        <f t="shared" ref="V108:V109" si="98">U108+(U108*$C$63)</f>
        <v>0</v>
      </c>
      <c r="W108" s="19">
        <f t="shared" ref="W108:W109" si="99">V108+(V108*$C$63)</f>
        <v>0</v>
      </c>
      <c r="X108" s="19">
        <f t="shared" ref="X108:X109" si="100">W108+(W108*$C$63)</f>
        <v>0</v>
      </c>
      <c r="Y108" s="19">
        <f t="shared" ref="Y108:Y109" si="101">X108+(X108*$C$63)</f>
        <v>0</v>
      </c>
      <c r="Z108" s="19">
        <f t="shared" ref="Z108:Z109" si="102">Y108+(Y108*$C$63)</f>
        <v>0</v>
      </c>
      <c r="AA108" s="19">
        <f t="shared" ref="AA108:AA109" si="103">Z108+(Z108*$C$63)</f>
        <v>0</v>
      </c>
      <c r="AB108" s="19">
        <f t="shared" ref="AB108:AB109" si="104">AA108+(AA108*$C$63)</f>
        <v>0</v>
      </c>
    </row>
    <row r="109" spans="2:28">
      <c r="B109" t="s">
        <v>344</v>
      </c>
      <c r="C109" s="57">
        <f>D94*7%</f>
        <v>0</v>
      </c>
      <c r="D109" s="144"/>
      <c r="I109" s="19">
        <f t="shared" si="85"/>
        <v>0</v>
      </c>
      <c r="J109" s="19">
        <f t="shared" si="86"/>
        <v>0</v>
      </c>
      <c r="K109" s="19">
        <f t="shared" si="87"/>
        <v>0</v>
      </c>
      <c r="L109" s="19">
        <f t="shared" si="88"/>
        <v>0</v>
      </c>
      <c r="M109" s="19">
        <f t="shared" si="89"/>
        <v>0</v>
      </c>
      <c r="N109" s="19">
        <f t="shared" si="90"/>
        <v>0</v>
      </c>
      <c r="O109" s="19">
        <f t="shared" si="91"/>
        <v>0</v>
      </c>
      <c r="P109" s="19">
        <f t="shared" si="92"/>
        <v>0</v>
      </c>
      <c r="Q109" s="19">
        <f t="shared" si="93"/>
        <v>0</v>
      </c>
      <c r="R109" s="19">
        <f t="shared" si="94"/>
        <v>0</v>
      </c>
      <c r="S109" s="19">
        <f t="shared" si="95"/>
        <v>0</v>
      </c>
      <c r="T109" s="19">
        <f t="shared" si="96"/>
        <v>0</v>
      </c>
      <c r="U109" s="19">
        <f t="shared" si="97"/>
        <v>0</v>
      </c>
      <c r="V109" s="19">
        <f t="shared" si="98"/>
        <v>0</v>
      </c>
      <c r="W109" s="19">
        <f t="shared" si="99"/>
        <v>0</v>
      </c>
      <c r="X109" s="19">
        <f t="shared" si="100"/>
        <v>0</v>
      </c>
      <c r="Y109" s="19">
        <f t="shared" si="101"/>
        <v>0</v>
      </c>
      <c r="Z109" s="19">
        <f t="shared" si="102"/>
        <v>0</v>
      </c>
      <c r="AA109" s="19">
        <f t="shared" si="103"/>
        <v>0</v>
      </c>
      <c r="AB109" s="19">
        <f t="shared" si="104"/>
        <v>0</v>
      </c>
    </row>
    <row r="110" spans="2:28">
      <c r="B110" t="s">
        <v>336</v>
      </c>
      <c r="C110" s="57">
        <v>0</v>
      </c>
      <c r="D110" s="39"/>
      <c r="I110" s="19">
        <f>C110*$I$76</f>
        <v>0</v>
      </c>
      <c r="J110" s="19">
        <f>C110*$J$76</f>
        <v>0</v>
      </c>
      <c r="K110" s="19">
        <f t="shared" ref="K110:AB110" si="105">J110+(J110*$C$63)</f>
        <v>0</v>
      </c>
      <c r="L110" s="19">
        <f t="shared" si="105"/>
        <v>0</v>
      </c>
      <c r="M110" s="19">
        <f t="shared" si="105"/>
        <v>0</v>
      </c>
      <c r="N110" s="19">
        <f t="shared" si="105"/>
        <v>0</v>
      </c>
      <c r="O110" s="19">
        <f t="shared" si="105"/>
        <v>0</v>
      </c>
      <c r="P110" s="19">
        <f t="shared" si="105"/>
        <v>0</v>
      </c>
      <c r="Q110" s="19">
        <f t="shared" si="105"/>
        <v>0</v>
      </c>
      <c r="R110" s="19">
        <f t="shared" si="105"/>
        <v>0</v>
      </c>
      <c r="S110" s="19">
        <f t="shared" si="105"/>
        <v>0</v>
      </c>
      <c r="T110" s="19">
        <f t="shared" si="105"/>
        <v>0</v>
      </c>
      <c r="U110" s="19">
        <f t="shared" si="105"/>
        <v>0</v>
      </c>
      <c r="V110" s="19">
        <f t="shared" si="105"/>
        <v>0</v>
      </c>
      <c r="W110" s="19">
        <f t="shared" si="105"/>
        <v>0</v>
      </c>
      <c r="X110" s="19">
        <f t="shared" si="105"/>
        <v>0</v>
      </c>
      <c r="Y110" s="19">
        <f t="shared" si="105"/>
        <v>0</v>
      </c>
      <c r="Z110" s="19">
        <f t="shared" si="105"/>
        <v>0</v>
      </c>
      <c r="AA110" s="19">
        <f t="shared" si="105"/>
        <v>0</v>
      </c>
      <c r="AB110" s="19">
        <f t="shared" si="105"/>
        <v>0</v>
      </c>
    </row>
    <row r="111" spans="2:28">
      <c r="B111" s="42" t="s">
        <v>345</v>
      </c>
      <c r="C111" s="54">
        <f>SUM(C105:C110)</f>
        <v>0</v>
      </c>
      <c r="I111" s="54">
        <f>SUM(I105:I110)</f>
        <v>0</v>
      </c>
      <c r="J111" s="54">
        <f t="shared" ref="J111:AB111" si="106">SUM(J105:J110)</f>
        <v>0</v>
      </c>
      <c r="K111" s="54">
        <f t="shared" si="106"/>
        <v>0</v>
      </c>
      <c r="L111" s="54">
        <f t="shared" si="106"/>
        <v>0</v>
      </c>
      <c r="M111" s="54">
        <f t="shared" si="106"/>
        <v>0</v>
      </c>
      <c r="N111" s="54">
        <f t="shared" si="106"/>
        <v>0</v>
      </c>
      <c r="O111" s="54">
        <f t="shared" si="106"/>
        <v>0</v>
      </c>
      <c r="P111" s="54">
        <f t="shared" si="106"/>
        <v>0</v>
      </c>
      <c r="Q111" s="54">
        <f t="shared" si="106"/>
        <v>0</v>
      </c>
      <c r="R111" s="54">
        <f t="shared" si="106"/>
        <v>0</v>
      </c>
      <c r="S111" s="54">
        <f t="shared" si="106"/>
        <v>0</v>
      </c>
      <c r="T111" s="54">
        <f t="shared" si="106"/>
        <v>0</v>
      </c>
      <c r="U111" s="54">
        <f t="shared" si="106"/>
        <v>0</v>
      </c>
      <c r="V111" s="54">
        <f t="shared" si="106"/>
        <v>0</v>
      </c>
      <c r="W111" s="54">
        <f t="shared" si="106"/>
        <v>0</v>
      </c>
      <c r="X111" s="54">
        <f t="shared" si="106"/>
        <v>0</v>
      </c>
      <c r="Y111" s="54">
        <f t="shared" si="106"/>
        <v>0</v>
      </c>
      <c r="Z111" s="54">
        <f t="shared" si="106"/>
        <v>0</v>
      </c>
      <c r="AA111" s="54">
        <f t="shared" si="106"/>
        <v>0</v>
      </c>
      <c r="AB111" s="54">
        <f t="shared" si="106"/>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R113" si="107">J113+(J113*$C$63)</f>
        <v>0</v>
      </c>
      <c r="L113" s="19">
        <f t="shared" si="107"/>
        <v>0</v>
      </c>
      <c r="M113" s="19">
        <f t="shared" si="107"/>
        <v>0</v>
      </c>
      <c r="N113" s="19">
        <f t="shared" si="107"/>
        <v>0</v>
      </c>
      <c r="O113" s="19">
        <f t="shared" si="107"/>
        <v>0</v>
      </c>
      <c r="P113" s="19">
        <f t="shared" si="107"/>
        <v>0</v>
      </c>
      <c r="Q113" s="19">
        <f t="shared" si="107"/>
        <v>0</v>
      </c>
      <c r="R113" s="19">
        <f t="shared" si="107"/>
        <v>0</v>
      </c>
      <c r="S113" s="19">
        <f t="shared" ref="S113:AB113" si="108">R113+(R113*$C$63)</f>
        <v>0</v>
      </c>
      <c r="T113" s="19">
        <f t="shared" si="108"/>
        <v>0</v>
      </c>
      <c r="U113" s="19">
        <f t="shared" si="108"/>
        <v>0</v>
      </c>
      <c r="V113" s="19">
        <f t="shared" si="108"/>
        <v>0</v>
      </c>
      <c r="W113" s="19">
        <f t="shared" si="108"/>
        <v>0</v>
      </c>
      <c r="X113" s="19">
        <f t="shared" si="108"/>
        <v>0</v>
      </c>
      <c r="Y113" s="19">
        <f t="shared" si="108"/>
        <v>0</v>
      </c>
      <c r="Z113" s="19">
        <f t="shared" si="108"/>
        <v>0</v>
      </c>
      <c r="AA113" s="19">
        <f t="shared" si="108"/>
        <v>0</v>
      </c>
      <c r="AB113" s="19">
        <f t="shared" si="108"/>
        <v>0</v>
      </c>
    </row>
    <row r="114" spans="1:28">
      <c r="B114" t="s">
        <v>348</v>
      </c>
      <c r="C114" s="57">
        <v>0</v>
      </c>
      <c r="D114" s="39"/>
      <c r="I114" s="19">
        <f>C114*$I$76</f>
        <v>0</v>
      </c>
      <c r="J114" s="19">
        <f>C114*$J$76</f>
        <v>0</v>
      </c>
      <c r="K114" s="19">
        <f t="shared" ref="K114:Q114" si="109">J114+(J114*$C$63)</f>
        <v>0</v>
      </c>
      <c r="L114" s="19">
        <f t="shared" si="109"/>
        <v>0</v>
      </c>
      <c r="M114" s="19">
        <f t="shared" si="109"/>
        <v>0</v>
      </c>
      <c r="N114" s="19">
        <f t="shared" si="109"/>
        <v>0</v>
      </c>
      <c r="O114" s="19">
        <f t="shared" si="109"/>
        <v>0</v>
      </c>
      <c r="P114" s="19">
        <f t="shared" si="109"/>
        <v>0</v>
      </c>
      <c r="Q114" s="19">
        <f t="shared" si="109"/>
        <v>0</v>
      </c>
      <c r="R114" s="19">
        <f t="shared" ref="R114:AB114" si="110">Q114+(Q114*$C$63)</f>
        <v>0</v>
      </c>
      <c r="S114" s="19">
        <f t="shared" si="110"/>
        <v>0</v>
      </c>
      <c r="T114" s="19">
        <f t="shared" si="110"/>
        <v>0</v>
      </c>
      <c r="U114" s="19">
        <f t="shared" si="110"/>
        <v>0</v>
      </c>
      <c r="V114" s="19">
        <f t="shared" si="110"/>
        <v>0</v>
      </c>
      <c r="W114" s="19">
        <f t="shared" si="110"/>
        <v>0</v>
      </c>
      <c r="X114" s="19">
        <f t="shared" si="110"/>
        <v>0</v>
      </c>
      <c r="Y114" s="19">
        <f t="shared" si="110"/>
        <v>0</v>
      </c>
      <c r="Z114" s="19">
        <f t="shared" si="110"/>
        <v>0</v>
      </c>
      <c r="AA114" s="19">
        <f t="shared" si="110"/>
        <v>0</v>
      </c>
      <c r="AB114" s="19">
        <f t="shared" si="110"/>
        <v>0</v>
      </c>
    </row>
    <row r="115" spans="1:28">
      <c r="B115" t="s">
        <v>349</v>
      </c>
      <c r="C115" s="57">
        <v>0</v>
      </c>
      <c r="D115" s="39"/>
      <c r="I115" s="19">
        <f>C115*$I$76</f>
        <v>0</v>
      </c>
      <c r="J115" s="19">
        <f>C115*$J$76</f>
        <v>0</v>
      </c>
      <c r="K115" s="19">
        <f t="shared" ref="K115:Q116" si="111">J115+(J115*$C$63)</f>
        <v>0</v>
      </c>
      <c r="L115" s="19">
        <f t="shared" si="111"/>
        <v>0</v>
      </c>
      <c r="M115" s="19">
        <f t="shared" si="111"/>
        <v>0</v>
      </c>
      <c r="N115" s="19">
        <f t="shared" si="111"/>
        <v>0</v>
      </c>
      <c r="O115" s="19">
        <f t="shared" si="111"/>
        <v>0</v>
      </c>
      <c r="P115" s="19">
        <f t="shared" si="111"/>
        <v>0</v>
      </c>
      <c r="Q115" s="19">
        <f t="shared" si="111"/>
        <v>0</v>
      </c>
      <c r="R115" s="19">
        <f t="shared" ref="R115:AB115" si="112">Q115+(Q115*$C$63)</f>
        <v>0</v>
      </c>
      <c r="S115" s="19">
        <f t="shared" si="112"/>
        <v>0</v>
      </c>
      <c r="T115" s="19">
        <f t="shared" si="112"/>
        <v>0</v>
      </c>
      <c r="U115" s="19">
        <f t="shared" si="112"/>
        <v>0</v>
      </c>
      <c r="V115" s="19">
        <f t="shared" si="112"/>
        <v>0</v>
      </c>
      <c r="W115" s="19">
        <f t="shared" si="112"/>
        <v>0</v>
      </c>
      <c r="X115" s="19">
        <f t="shared" si="112"/>
        <v>0</v>
      </c>
      <c r="Y115" s="19">
        <f t="shared" si="112"/>
        <v>0</v>
      </c>
      <c r="Z115" s="19">
        <f t="shared" si="112"/>
        <v>0</v>
      </c>
      <c r="AA115" s="19">
        <f t="shared" si="112"/>
        <v>0</v>
      </c>
      <c r="AB115" s="19">
        <f t="shared" si="112"/>
        <v>0</v>
      </c>
    </row>
    <row r="116" spans="1:28">
      <c r="B116" t="s">
        <v>350</v>
      </c>
      <c r="C116" s="57">
        <v>0</v>
      </c>
      <c r="D116" s="39"/>
      <c r="I116" s="19">
        <f>C116*$I$76</f>
        <v>0</v>
      </c>
      <c r="J116" s="19">
        <f>C116*$J$76</f>
        <v>0</v>
      </c>
      <c r="K116" s="19">
        <f t="shared" si="111"/>
        <v>0</v>
      </c>
      <c r="L116" s="19">
        <f t="shared" si="111"/>
        <v>0</v>
      </c>
      <c r="M116" s="19">
        <f t="shared" si="111"/>
        <v>0</v>
      </c>
      <c r="N116" s="19">
        <f t="shared" si="111"/>
        <v>0</v>
      </c>
      <c r="O116" s="19">
        <f t="shared" si="111"/>
        <v>0</v>
      </c>
      <c r="P116" s="19">
        <f t="shared" si="111"/>
        <v>0</v>
      </c>
      <c r="Q116" s="19">
        <f t="shared" si="111"/>
        <v>0</v>
      </c>
      <c r="R116" s="19">
        <f t="shared" ref="R116:AB116" si="113">Q116+(Q116*$C$63)</f>
        <v>0</v>
      </c>
      <c r="S116" s="19">
        <f t="shared" si="113"/>
        <v>0</v>
      </c>
      <c r="T116" s="19">
        <f t="shared" si="113"/>
        <v>0</v>
      </c>
      <c r="U116" s="19">
        <f t="shared" si="113"/>
        <v>0</v>
      </c>
      <c r="V116" s="19">
        <f t="shared" si="113"/>
        <v>0</v>
      </c>
      <c r="W116" s="19">
        <f t="shared" si="113"/>
        <v>0</v>
      </c>
      <c r="X116" s="19">
        <f t="shared" si="113"/>
        <v>0</v>
      </c>
      <c r="Y116" s="19">
        <f t="shared" si="113"/>
        <v>0</v>
      </c>
      <c r="Z116" s="19">
        <f t="shared" si="113"/>
        <v>0</v>
      </c>
      <c r="AA116" s="19">
        <f t="shared" si="113"/>
        <v>0</v>
      </c>
      <c r="AB116" s="19">
        <f t="shared" si="113"/>
        <v>0</v>
      </c>
    </row>
    <row r="117" spans="1:28">
      <c r="B117" s="42" t="s">
        <v>351</v>
      </c>
      <c r="C117" s="54">
        <f>SUM(C113:C116)</f>
        <v>0</v>
      </c>
      <c r="I117" s="54">
        <f>SUM(I113:I116)</f>
        <v>0</v>
      </c>
      <c r="J117" s="54">
        <f t="shared" ref="J117:AB117" si="114">SUM(J113:J116)</f>
        <v>0</v>
      </c>
      <c r="K117" s="54">
        <f t="shared" si="114"/>
        <v>0</v>
      </c>
      <c r="L117" s="54">
        <f t="shared" si="114"/>
        <v>0</v>
      </c>
      <c r="M117" s="54">
        <f t="shared" si="114"/>
        <v>0</v>
      </c>
      <c r="N117" s="54">
        <f t="shared" si="114"/>
        <v>0</v>
      </c>
      <c r="O117" s="54">
        <f t="shared" si="114"/>
        <v>0</v>
      </c>
      <c r="P117" s="54">
        <f t="shared" si="114"/>
        <v>0</v>
      </c>
      <c r="Q117" s="54">
        <f t="shared" si="114"/>
        <v>0</v>
      </c>
      <c r="R117" s="54">
        <f t="shared" si="114"/>
        <v>0</v>
      </c>
      <c r="S117" s="54">
        <f t="shared" si="114"/>
        <v>0</v>
      </c>
      <c r="T117" s="54">
        <f t="shared" si="114"/>
        <v>0</v>
      </c>
      <c r="U117" s="54">
        <f t="shared" si="114"/>
        <v>0</v>
      </c>
      <c r="V117" s="54">
        <f t="shared" si="114"/>
        <v>0</v>
      </c>
      <c r="W117" s="54">
        <f t="shared" si="114"/>
        <v>0</v>
      </c>
      <c r="X117" s="54">
        <f t="shared" si="114"/>
        <v>0</v>
      </c>
      <c r="Y117" s="54">
        <f t="shared" si="114"/>
        <v>0</v>
      </c>
      <c r="Z117" s="54">
        <f t="shared" si="114"/>
        <v>0</v>
      </c>
      <c r="AA117" s="54">
        <f t="shared" si="114"/>
        <v>0</v>
      </c>
      <c r="AB117" s="54">
        <f t="shared" si="114"/>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0" si="115">M120+(M120*$C$63)</f>
        <v>0</v>
      </c>
      <c r="O120" s="19">
        <f t="shared" si="115"/>
        <v>0</v>
      </c>
      <c r="P120" s="19">
        <f t="shared" si="115"/>
        <v>0</v>
      </c>
      <c r="Q120" s="19">
        <f t="shared" si="115"/>
        <v>0</v>
      </c>
      <c r="R120" s="19">
        <f t="shared" si="115"/>
        <v>0</v>
      </c>
      <c r="S120" s="19">
        <f t="shared" si="115"/>
        <v>0</v>
      </c>
      <c r="T120" s="19">
        <f t="shared" si="115"/>
        <v>0</v>
      </c>
      <c r="U120" s="19">
        <f t="shared" si="115"/>
        <v>0</v>
      </c>
      <c r="V120" s="19">
        <f t="shared" si="115"/>
        <v>0</v>
      </c>
      <c r="W120" s="19">
        <f t="shared" si="115"/>
        <v>0</v>
      </c>
      <c r="X120" s="19">
        <f t="shared" si="115"/>
        <v>0</v>
      </c>
      <c r="Y120" s="19">
        <f t="shared" si="115"/>
        <v>0</v>
      </c>
      <c r="Z120" s="19">
        <f t="shared" si="115"/>
        <v>0</v>
      </c>
      <c r="AA120" s="19">
        <f t="shared" si="115"/>
        <v>0</v>
      </c>
      <c r="AB120" s="19">
        <f t="shared" si="115"/>
        <v>0</v>
      </c>
    </row>
    <row r="121" spans="1:28" ht="17.100000000000001" customHeight="1">
      <c r="B121" t="s">
        <v>356</v>
      </c>
      <c r="C121" s="57">
        <v>0</v>
      </c>
      <c r="D121" s="39"/>
      <c r="I121" s="19">
        <f>C121*$I$76</f>
        <v>0</v>
      </c>
      <c r="J121" s="19">
        <f>C121*$J$76</f>
        <v>0</v>
      </c>
      <c r="K121" s="19">
        <f>J121+(J121*$C$63)</f>
        <v>0</v>
      </c>
      <c r="L121" s="19">
        <f t="shared" ref="L121:O121" si="116">K121+(K121*$C$63)</f>
        <v>0</v>
      </c>
      <c r="M121" s="19">
        <f t="shared" si="116"/>
        <v>0</v>
      </c>
      <c r="N121" s="19">
        <f t="shared" si="116"/>
        <v>0</v>
      </c>
      <c r="O121" s="19">
        <f t="shared" si="116"/>
        <v>0</v>
      </c>
      <c r="P121" s="19">
        <f t="shared" ref="P121:AB122" si="117">O121+(O121*$C$63)</f>
        <v>0</v>
      </c>
      <c r="Q121" s="19">
        <f t="shared" si="117"/>
        <v>0</v>
      </c>
      <c r="R121" s="19">
        <f t="shared" si="117"/>
        <v>0</v>
      </c>
      <c r="S121" s="19">
        <f t="shared" si="117"/>
        <v>0</v>
      </c>
      <c r="T121" s="19">
        <f t="shared" si="117"/>
        <v>0</v>
      </c>
      <c r="U121" s="19">
        <f t="shared" si="117"/>
        <v>0</v>
      </c>
      <c r="V121" s="19">
        <f t="shared" si="117"/>
        <v>0</v>
      </c>
      <c r="W121" s="19">
        <f t="shared" si="117"/>
        <v>0</v>
      </c>
      <c r="X121" s="19">
        <f t="shared" si="117"/>
        <v>0</v>
      </c>
      <c r="Y121" s="19">
        <f t="shared" si="117"/>
        <v>0</v>
      </c>
      <c r="Z121" s="19">
        <f t="shared" si="117"/>
        <v>0</v>
      </c>
      <c r="AA121" s="19">
        <f t="shared" si="117"/>
        <v>0</v>
      </c>
      <c r="AB121" s="19">
        <f t="shared" si="117"/>
        <v>0</v>
      </c>
    </row>
    <row r="122" spans="1:28" ht="17.100000000000001" customHeight="1">
      <c r="B122" t="s">
        <v>357</v>
      </c>
      <c r="C122" s="127">
        <f>C64*C74</f>
        <v>0</v>
      </c>
      <c r="D122" s="39"/>
      <c r="I122" s="19">
        <f>C122*$I$76</f>
        <v>0</v>
      </c>
      <c r="J122" s="19">
        <f>C122*$J$76</f>
        <v>0</v>
      </c>
      <c r="K122" s="19">
        <f t="shared" ref="K122:Y122" si="118">J122+(J122*$C$63)</f>
        <v>0</v>
      </c>
      <c r="L122" s="19">
        <f t="shared" si="118"/>
        <v>0</v>
      </c>
      <c r="M122" s="19">
        <f t="shared" si="118"/>
        <v>0</v>
      </c>
      <c r="N122" s="19">
        <f t="shared" si="118"/>
        <v>0</v>
      </c>
      <c r="O122" s="19">
        <f t="shared" si="118"/>
        <v>0</v>
      </c>
      <c r="P122" s="19">
        <f t="shared" si="118"/>
        <v>0</v>
      </c>
      <c r="Q122" s="19">
        <f t="shared" si="118"/>
        <v>0</v>
      </c>
      <c r="R122" s="19">
        <f t="shared" si="118"/>
        <v>0</v>
      </c>
      <c r="S122" s="19">
        <f t="shared" si="118"/>
        <v>0</v>
      </c>
      <c r="T122" s="19">
        <f t="shared" si="118"/>
        <v>0</v>
      </c>
      <c r="U122" s="19">
        <f t="shared" si="118"/>
        <v>0</v>
      </c>
      <c r="V122" s="19">
        <f t="shared" si="118"/>
        <v>0</v>
      </c>
      <c r="W122" s="19">
        <f t="shared" si="118"/>
        <v>0</v>
      </c>
      <c r="X122" s="19">
        <f t="shared" si="118"/>
        <v>0</v>
      </c>
      <c r="Y122" s="19">
        <f t="shared" si="118"/>
        <v>0</v>
      </c>
      <c r="Z122" s="19">
        <f t="shared" si="117"/>
        <v>0</v>
      </c>
      <c r="AA122" s="19">
        <f t="shared" si="117"/>
        <v>0</v>
      </c>
      <c r="AB122" s="19">
        <f t="shared" si="117"/>
        <v>0</v>
      </c>
    </row>
    <row r="123" spans="1:28">
      <c r="B123" t="s">
        <v>336</v>
      </c>
      <c r="C123" s="57">
        <v>0</v>
      </c>
      <c r="D123" s="39"/>
      <c r="I123" s="19">
        <f>C123*$I$76</f>
        <v>0</v>
      </c>
      <c r="J123" s="19">
        <f>C123*$J$76</f>
        <v>0</v>
      </c>
      <c r="K123" s="19">
        <f t="shared" ref="K123:O123" si="119">J123+(J123*$C$63)</f>
        <v>0</v>
      </c>
      <c r="L123" s="19">
        <f t="shared" si="119"/>
        <v>0</v>
      </c>
      <c r="M123" s="19">
        <f t="shared" si="119"/>
        <v>0</v>
      </c>
      <c r="N123" s="19">
        <f t="shared" si="119"/>
        <v>0</v>
      </c>
      <c r="O123" s="19">
        <f t="shared" si="119"/>
        <v>0</v>
      </c>
      <c r="P123" s="19">
        <f t="shared" ref="P123:AB123" si="120">O123+(O123*$C$63)</f>
        <v>0</v>
      </c>
      <c r="Q123" s="19">
        <f t="shared" si="120"/>
        <v>0</v>
      </c>
      <c r="R123" s="19">
        <f t="shared" si="120"/>
        <v>0</v>
      </c>
      <c r="S123" s="19">
        <f t="shared" si="120"/>
        <v>0</v>
      </c>
      <c r="T123" s="19">
        <f t="shared" si="120"/>
        <v>0</v>
      </c>
      <c r="U123" s="19">
        <f t="shared" si="120"/>
        <v>0</v>
      </c>
      <c r="V123" s="19">
        <f t="shared" si="120"/>
        <v>0</v>
      </c>
      <c r="W123" s="19">
        <f t="shared" si="120"/>
        <v>0</v>
      </c>
      <c r="X123" s="19">
        <f t="shared" si="120"/>
        <v>0</v>
      </c>
      <c r="Y123" s="19">
        <f t="shared" si="120"/>
        <v>0</v>
      </c>
      <c r="Z123" s="19">
        <f t="shared" si="120"/>
        <v>0</v>
      </c>
      <c r="AA123" s="19">
        <f t="shared" si="120"/>
        <v>0</v>
      </c>
      <c r="AB123" s="19">
        <f t="shared" si="120"/>
        <v>0</v>
      </c>
    </row>
    <row r="124" spans="1:28">
      <c r="B124" s="101" t="s">
        <v>358</v>
      </c>
      <c r="C124" s="55">
        <f>SUM(C119:C123)</f>
        <v>0</v>
      </c>
      <c r="D124" s="128"/>
      <c r="E124" s="10"/>
      <c r="F124" s="10"/>
      <c r="G124" s="10"/>
      <c r="H124" s="10"/>
      <c r="I124" s="55">
        <f t="shared" ref="I124:AB124" si="121">SUM(I119:I123)</f>
        <v>0</v>
      </c>
      <c r="J124" s="55">
        <f t="shared" si="121"/>
        <v>0</v>
      </c>
      <c r="K124" s="55">
        <f t="shared" si="121"/>
        <v>0</v>
      </c>
      <c r="L124" s="55">
        <f t="shared" si="121"/>
        <v>0</v>
      </c>
      <c r="M124" s="55">
        <f t="shared" si="121"/>
        <v>0</v>
      </c>
      <c r="N124" s="55">
        <f t="shared" si="121"/>
        <v>0</v>
      </c>
      <c r="O124" s="55">
        <f t="shared" si="121"/>
        <v>0</v>
      </c>
      <c r="P124" s="55">
        <f t="shared" si="121"/>
        <v>0</v>
      </c>
      <c r="Q124" s="55">
        <f t="shared" si="121"/>
        <v>0</v>
      </c>
      <c r="R124" s="55">
        <f t="shared" si="121"/>
        <v>0</v>
      </c>
      <c r="S124" s="55">
        <f t="shared" si="121"/>
        <v>0</v>
      </c>
      <c r="T124" s="55">
        <f t="shared" si="121"/>
        <v>0</v>
      </c>
      <c r="U124" s="55">
        <f t="shared" si="121"/>
        <v>0</v>
      </c>
      <c r="V124" s="55">
        <f t="shared" si="121"/>
        <v>0</v>
      </c>
      <c r="W124" s="55">
        <f t="shared" si="121"/>
        <v>0</v>
      </c>
      <c r="X124" s="55">
        <f t="shared" si="121"/>
        <v>0</v>
      </c>
      <c r="Y124" s="55">
        <f t="shared" si="121"/>
        <v>0</v>
      </c>
      <c r="Z124" s="55">
        <f t="shared" si="121"/>
        <v>0</v>
      </c>
      <c r="AA124" s="55">
        <f t="shared" si="121"/>
        <v>0</v>
      </c>
      <c r="AB124" s="55">
        <f t="shared" si="121"/>
        <v>0</v>
      </c>
    </row>
    <row r="125" spans="1:28">
      <c r="B125" s="28" t="s">
        <v>359</v>
      </c>
      <c r="C125" s="25">
        <f>C103+C111+C117+C124</f>
        <v>0</v>
      </c>
      <c r="D125" s="26"/>
      <c r="E125" s="26"/>
      <c r="F125" s="26"/>
      <c r="G125" s="26"/>
      <c r="H125" s="26"/>
      <c r="I125" s="25">
        <f t="shared" ref="I125:AB125" si="122">I103+I111+I117+I124</f>
        <v>0</v>
      </c>
      <c r="J125" s="25">
        <f t="shared" si="122"/>
        <v>0</v>
      </c>
      <c r="K125" s="25">
        <f t="shared" si="122"/>
        <v>0</v>
      </c>
      <c r="L125" s="25">
        <f t="shared" si="122"/>
        <v>0</v>
      </c>
      <c r="M125" s="25">
        <f t="shared" si="122"/>
        <v>0</v>
      </c>
      <c r="N125" s="25">
        <f t="shared" si="122"/>
        <v>0</v>
      </c>
      <c r="O125" s="25">
        <f t="shared" si="122"/>
        <v>0</v>
      </c>
      <c r="P125" s="25">
        <f t="shared" si="122"/>
        <v>0</v>
      </c>
      <c r="Q125" s="25">
        <f t="shared" si="122"/>
        <v>0</v>
      </c>
      <c r="R125" s="25">
        <f t="shared" si="122"/>
        <v>0</v>
      </c>
      <c r="S125" s="25">
        <f t="shared" si="122"/>
        <v>0</v>
      </c>
      <c r="T125" s="25">
        <f t="shared" si="122"/>
        <v>0</v>
      </c>
      <c r="U125" s="25">
        <f t="shared" si="122"/>
        <v>0</v>
      </c>
      <c r="V125" s="25">
        <f t="shared" si="122"/>
        <v>0</v>
      </c>
      <c r="W125" s="25">
        <f t="shared" si="122"/>
        <v>0</v>
      </c>
      <c r="X125" s="25">
        <f t="shared" si="122"/>
        <v>0</v>
      </c>
      <c r="Y125" s="25">
        <f t="shared" si="122"/>
        <v>0</v>
      </c>
      <c r="Z125" s="25">
        <f t="shared" si="122"/>
        <v>0</v>
      </c>
      <c r="AA125" s="25">
        <f t="shared" si="122"/>
        <v>0</v>
      </c>
      <c r="AB125" s="25">
        <f t="shared" si="122"/>
        <v>0</v>
      </c>
    </row>
    <row r="127" spans="1:28">
      <c r="A127" s="83" t="s">
        <v>360</v>
      </c>
      <c r="B127" s="83"/>
      <c r="C127" s="84">
        <f>D94-C125</f>
        <v>0</v>
      </c>
      <c r="D127" s="83"/>
      <c r="E127" s="83"/>
      <c r="F127" s="83"/>
      <c r="G127" s="83"/>
      <c r="H127" s="83"/>
      <c r="I127" s="84">
        <f>I94-I125</f>
        <v>0</v>
      </c>
      <c r="J127" s="84">
        <f>J94-J125</f>
        <v>0</v>
      </c>
      <c r="K127" s="84">
        <f t="shared" ref="K127:AB127" si="123">K94-K125</f>
        <v>0</v>
      </c>
      <c r="L127" s="84">
        <f t="shared" si="123"/>
        <v>0</v>
      </c>
      <c r="M127" s="84">
        <f t="shared" si="123"/>
        <v>0</v>
      </c>
      <c r="N127" s="84">
        <f t="shared" si="123"/>
        <v>0</v>
      </c>
      <c r="O127" s="84">
        <f t="shared" si="123"/>
        <v>0</v>
      </c>
      <c r="P127" s="84">
        <f t="shared" si="123"/>
        <v>0</v>
      </c>
      <c r="Q127" s="84">
        <f t="shared" si="123"/>
        <v>0</v>
      </c>
      <c r="R127" s="84">
        <f t="shared" si="123"/>
        <v>0</v>
      </c>
      <c r="S127" s="84">
        <f t="shared" si="123"/>
        <v>0</v>
      </c>
      <c r="T127" s="84">
        <f t="shared" si="123"/>
        <v>0</v>
      </c>
      <c r="U127" s="84">
        <f t="shared" si="123"/>
        <v>0</v>
      </c>
      <c r="V127" s="84">
        <f t="shared" si="123"/>
        <v>0</v>
      </c>
      <c r="W127" s="84">
        <f t="shared" si="123"/>
        <v>0</v>
      </c>
      <c r="X127" s="84">
        <f t="shared" si="123"/>
        <v>0</v>
      </c>
      <c r="Y127" s="84">
        <f t="shared" si="123"/>
        <v>0</v>
      </c>
      <c r="Z127" s="84">
        <f t="shared" si="123"/>
        <v>0</v>
      </c>
      <c r="AA127" s="84">
        <f t="shared" si="123"/>
        <v>0</v>
      </c>
      <c r="AB127" s="84">
        <f t="shared" si="123"/>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124">C132*$J$76</f>
        <v>0</v>
      </c>
      <c r="K132" s="30">
        <f t="shared" ref="K132:Y133" si="125">J132</f>
        <v>0</v>
      </c>
      <c r="L132" s="30">
        <f t="shared" si="125"/>
        <v>0</v>
      </c>
      <c r="M132" s="30">
        <f t="shared" si="125"/>
        <v>0</v>
      </c>
      <c r="N132" s="30">
        <f t="shared" si="125"/>
        <v>0</v>
      </c>
      <c r="O132" s="30">
        <f t="shared" si="125"/>
        <v>0</v>
      </c>
      <c r="P132" s="30">
        <f t="shared" si="125"/>
        <v>0</v>
      </c>
      <c r="Q132" s="30">
        <f t="shared" si="125"/>
        <v>0</v>
      </c>
      <c r="R132" s="30">
        <f t="shared" si="125"/>
        <v>0</v>
      </c>
      <c r="S132" s="30">
        <f t="shared" si="125"/>
        <v>0</v>
      </c>
      <c r="T132" s="30">
        <f t="shared" si="125"/>
        <v>0</v>
      </c>
      <c r="U132" s="30">
        <f t="shared" si="125"/>
        <v>0</v>
      </c>
      <c r="V132" s="30">
        <f t="shared" si="125"/>
        <v>0</v>
      </c>
      <c r="W132" s="30">
        <f t="shared" si="125"/>
        <v>0</v>
      </c>
      <c r="X132" s="30">
        <f t="shared" si="125"/>
        <v>0</v>
      </c>
      <c r="Y132" s="30">
        <f t="shared" si="125"/>
        <v>0</v>
      </c>
      <c r="Z132" s="30">
        <f t="shared" ref="Z132:AB132" si="126">Y132</f>
        <v>0</v>
      </c>
      <c r="AA132" s="30">
        <f t="shared" si="126"/>
        <v>0</v>
      </c>
      <c r="AB132" s="30">
        <f t="shared" si="126"/>
        <v>0</v>
      </c>
    </row>
    <row r="133" spans="1:29">
      <c r="B133" s="79" t="s">
        <v>364</v>
      </c>
      <c r="C133" s="129">
        <f>N6</f>
        <v>0</v>
      </c>
      <c r="I133" s="30">
        <f>C133*$I$76</f>
        <v>0</v>
      </c>
      <c r="J133" s="30">
        <f t="shared" si="124"/>
        <v>0</v>
      </c>
      <c r="K133" s="30">
        <f t="shared" si="125"/>
        <v>0</v>
      </c>
      <c r="L133" s="30">
        <f t="shared" si="125"/>
        <v>0</v>
      </c>
      <c r="M133" s="30">
        <f t="shared" si="125"/>
        <v>0</v>
      </c>
      <c r="N133" s="30">
        <f t="shared" si="125"/>
        <v>0</v>
      </c>
      <c r="O133" s="30">
        <f t="shared" si="125"/>
        <v>0</v>
      </c>
      <c r="P133" s="30">
        <f t="shared" si="125"/>
        <v>0</v>
      </c>
      <c r="Q133" s="30">
        <f t="shared" si="125"/>
        <v>0</v>
      </c>
      <c r="R133" s="30">
        <f t="shared" si="125"/>
        <v>0</v>
      </c>
      <c r="S133" s="30">
        <f t="shared" si="125"/>
        <v>0</v>
      </c>
      <c r="T133" s="30">
        <f t="shared" si="125"/>
        <v>0</v>
      </c>
      <c r="U133" s="30">
        <f t="shared" si="125"/>
        <v>0</v>
      </c>
      <c r="V133" s="30">
        <f t="shared" si="125"/>
        <v>0</v>
      </c>
      <c r="W133" s="30">
        <f t="shared" si="125"/>
        <v>0</v>
      </c>
      <c r="X133" s="30">
        <f t="shared" si="125"/>
        <v>0</v>
      </c>
      <c r="Y133" s="30">
        <f t="shared" si="125"/>
        <v>0</v>
      </c>
      <c r="Z133" s="30">
        <f t="shared" ref="Z133:AB133" si="127">Y133</f>
        <v>0</v>
      </c>
      <c r="AA133" s="30">
        <f t="shared" si="127"/>
        <v>0</v>
      </c>
      <c r="AB133" s="30">
        <f t="shared" si="127"/>
        <v>0</v>
      </c>
      <c r="AC133" s="30"/>
    </row>
    <row r="134" spans="1:29">
      <c r="B134" s="79" t="s">
        <v>229</v>
      </c>
      <c r="C134" s="129">
        <f>IF(F13="Annual Debt Service (Principal &amp; Interest)",H6,IF(F13="Interest Only",F6*3%/I76,IF(F13="Fully deferred for 55 years",0)))</f>
        <v>0</v>
      </c>
      <c r="I134" s="30">
        <f>C134*$I$76</f>
        <v>0</v>
      </c>
      <c r="J134" s="30">
        <f t="shared" si="124"/>
        <v>0</v>
      </c>
      <c r="K134" s="30">
        <f>J134</f>
        <v>0</v>
      </c>
      <c r="L134" s="30">
        <f t="shared" ref="L134:O134" si="128">K134</f>
        <v>0</v>
      </c>
      <c r="M134" s="30">
        <f t="shared" si="128"/>
        <v>0</v>
      </c>
      <c r="N134" s="30">
        <f t="shared" si="128"/>
        <v>0</v>
      </c>
      <c r="O134" s="30">
        <f t="shared" si="128"/>
        <v>0</v>
      </c>
      <c r="P134" s="30">
        <f t="shared" ref="P134" si="129">I134*$J$76</f>
        <v>0</v>
      </c>
      <c r="Q134" s="30">
        <f t="shared" ref="Q134" si="130">K134*$I$76</f>
        <v>0</v>
      </c>
      <c r="R134" s="30">
        <f t="shared" ref="R134" si="131">K134*$J$76</f>
        <v>0</v>
      </c>
      <c r="S134" s="30">
        <f t="shared" ref="S134" si="132">M134*$I$76</f>
        <v>0</v>
      </c>
      <c r="T134" s="30">
        <f t="shared" ref="T134" si="133">M134*$J$76</f>
        <v>0</v>
      </c>
      <c r="U134" s="30">
        <f t="shared" ref="U134" si="134">O134*$I$76</f>
        <v>0</v>
      </c>
      <c r="V134" s="30">
        <f t="shared" ref="V134" si="135">O134*$J$76</f>
        <v>0</v>
      </c>
      <c r="W134" s="30">
        <f t="shared" ref="W134" si="136">Q134*$I$76</f>
        <v>0</v>
      </c>
      <c r="X134" s="30">
        <f t="shared" ref="X134" si="137">Q134*$J$76</f>
        <v>0</v>
      </c>
      <c r="Y134" s="30">
        <f t="shared" ref="Y134" si="138">S134*$I$76</f>
        <v>0</v>
      </c>
      <c r="Z134" s="30">
        <f t="shared" ref="Z134" si="139">S134*$J$76</f>
        <v>0</v>
      </c>
      <c r="AA134" s="30">
        <f t="shared" ref="AA134" si="140">U134*$I$76</f>
        <v>0</v>
      </c>
      <c r="AB134" s="30">
        <f t="shared" ref="AB134" si="141">U134*$J$76</f>
        <v>0</v>
      </c>
    </row>
    <row r="135" spans="1:29">
      <c r="B135" s="79" t="s">
        <v>365</v>
      </c>
      <c r="C135" s="130">
        <v>0</v>
      </c>
      <c r="I135" s="30">
        <f>C135*I76</f>
        <v>0</v>
      </c>
      <c r="J135" s="30">
        <f t="shared" si="124"/>
        <v>0</v>
      </c>
      <c r="K135" s="30">
        <f>J135</f>
        <v>0</v>
      </c>
      <c r="L135" s="30">
        <f t="shared" ref="L135:O136" si="142">K135</f>
        <v>0</v>
      </c>
      <c r="M135" s="30">
        <f t="shared" si="142"/>
        <v>0</v>
      </c>
      <c r="N135" s="30">
        <f t="shared" si="142"/>
        <v>0</v>
      </c>
      <c r="O135" s="30">
        <f t="shared" si="142"/>
        <v>0</v>
      </c>
      <c r="P135" s="30">
        <f t="shared" ref="P135:AB135" si="143">O135</f>
        <v>0</v>
      </c>
      <c r="Q135" s="30">
        <f t="shared" si="143"/>
        <v>0</v>
      </c>
      <c r="R135" s="30">
        <f t="shared" si="143"/>
        <v>0</v>
      </c>
      <c r="S135" s="30">
        <f t="shared" si="143"/>
        <v>0</v>
      </c>
      <c r="T135" s="30">
        <f t="shared" si="143"/>
        <v>0</v>
      </c>
      <c r="U135" s="30">
        <f t="shared" si="143"/>
        <v>0</v>
      </c>
      <c r="V135" s="30">
        <f t="shared" si="143"/>
        <v>0</v>
      </c>
      <c r="W135" s="30">
        <f t="shared" si="143"/>
        <v>0</v>
      </c>
      <c r="X135" s="30">
        <f t="shared" si="143"/>
        <v>0</v>
      </c>
      <c r="Y135" s="30">
        <f t="shared" si="143"/>
        <v>0</v>
      </c>
      <c r="Z135" s="30">
        <f t="shared" si="143"/>
        <v>0</v>
      </c>
      <c r="AA135" s="30">
        <f t="shared" si="143"/>
        <v>0</v>
      </c>
      <c r="AB135" s="30">
        <f t="shared" si="143"/>
        <v>0</v>
      </c>
    </row>
    <row r="136" spans="1:29">
      <c r="B136" s="79" t="s">
        <v>366</v>
      </c>
      <c r="C136" s="130">
        <f>D94*C73</f>
        <v>0</v>
      </c>
      <c r="I136" s="37">
        <f>C136*$I$76</f>
        <v>0</v>
      </c>
      <c r="J136" s="37">
        <f t="shared" si="124"/>
        <v>0</v>
      </c>
      <c r="K136" s="37">
        <f>J136</f>
        <v>0</v>
      </c>
      <c r="L136" s="37">
        <f t="shared" si="142"/>
        <v>0</v>
      </c>
      <c r="M136" s="37">
        <f t="shared" si="142"/>
        <v>0</v>
      </c>
      <c r="N136" s="37">
        <f t="shared" si="142"/>
        <v>0</v>
      </c>
      <c r="O136" s="37">
        <f t="shared" si="142"/>
        <v>0</v>
      </c>
      <c r="P136" s="37">
        <f t="shared" ref="P136:AB136" si="144">O136</f>
        <v>0</v>
      </c>
      <c r="Q136" s="37">
        <f t="shared" si="144"/>
        <v>0</v>
      </c>
      <c r="R136" s="37">
        <f t="shared" si="144"/>
        <v>0</v>
      </c>
      <c r="S136" s="37">
        <f t="shared" si="144"/>
        <v>0</v>
      </c>
      <c r="T136" s="37">
        <f t="shared" si="144"/>
        <v>0</v>
      </c>
      <c r="U136" s="37">
        <f t="shared" si="144"/>
        <v>0</v>
      </c>
      <c r="V136" s="37">
        <f t="shared" si="144"/>
        <v>0</v>
      </c>
      <c r="W136" s="37">
        <f t="shared" si="144"/>
        <v>0</v>
      </c>
      <c r="X136" s="37">
        <f t="shared" si="144"/>
        <v>0</v>
      </c>
      <c r="Y136" s="37">
        <f t="shared" si="144"/>
        <v>0</v>
      </c>
      <c r="Z136" s="37">
        <f t="shared" si="144"/>
        <v>0</v>
      </c>
      <c r="AA136" s="37">
        <f t="shared" si="144"/>
        <v>0</v>
      </c>
      <c r="AB136" s="37">
        <f t="shared" si="144"/>
        <v>0</v>
      </c>
    </row>
    <row r="137" spans="1:29" ht="17.100000000000001" thickBot="1">
      <c r="B137" s="80" t="s">
        <v>367</v>
      </c>
      <c r="C137" s="81">
        <f>C127-SUM(C132:C136)</f>
        <v>0</v>
      </c>
      <c r="I137" s="30">
        <f>I127-SUM(I132:I136)</f>
        <v>0</v>
      </c>
      <c r="J137" s="30">
        <f t="shared" ref="J137:O137" si="145">J127-SUM(J132:J136)</f>
        <v>0</v>
      </c>
      <c r="K137" s="30">
        <f t="shared" si="145"/>
        <v>0</v>
      </c>
      <c r="L137" s="30">
        <f t="shared" si="145"/>
        <v>0</v>
      </c>
      <c r="M137" s="30">
        <f t="shared" si="145"/>
        <v>0</v>
      </c>
      <c r="N137" s="30">
        <f t="shared" si="145"/>
        <v>0</v>
      </c>
      <c r="O137" s="30">
        <f t="shared" si="145"/>
        <v>0</v>
      </c>
      <c r="P137" s="30">
        <f t="shared" ref="P137" si="146">P127-SUM(P132:P136)</f>
        <v>0</v>
      </c>
      <c r="Q137" s="30">
        <f t="shared" ref="Q137" si="147">Q127-SUM(Q132:Q136)</f>
        <v>0</v>
      </c>
      <c r="R137" s="30">
        <f t="shared" ref="R137" si="148">R127-SUM(R132:R136)</f>
        <v>0</v>
      </c>
      <c r="S137" s="30">
        <f t="shared" ref="S137" si="149">S127-SUM(S132:S136)</f>
        <v>0</v>
      </c>
      <c r="T137" s="30">
        <f t="shared" ref="T137:U137" si="150">T127-SUM(T132:T136)</f>
        <v>0</v>
      </c>
      <c r="U137" s="30">
        <f t="shared" si="150"/>
        <v>0</v>
      </c>
      <c r="V137" s="30">
        <f>V127-SUM(V132:V136)</f>
        <v>0</v>
      </c>
      <c r="W137" s="30">
        <f t="shared" ref="W137" si="151">W127-SUM(W132:W136)</f>
        <v>0</v>
      </c>
      <c r="X137" s="30">
        <f t="shared" ref="X137" si="152">X127-SUM(X132:X136)</f>
        <v>0</v>
      </c>
      <c r="Y137" s="30">
        <f t="shared" ref="Y137" si="153">Y127-SUM(Y132:Y136)</f>
        <v>0</v>
      </c>
      <c r="Z137" s="30">
        <f t="shared" ref="Z137" si="154">Z127-SUM(Z132:Z136)</f>
        <v>0</v>
      </c>
      <c r="AA137" s="30">
        <f t="shared" ref="AA137" si="155">AA127-SUM(AA132:AA136)</f>
        <v>0</v>
      </c>
      <c r="AB137" s="30">
        <f t="shared" ref="AB137" si="156">AB127-SUM(AB132:AB136)</f>
        <v>0</v>
      </c>
    </row>
    <row r="139" spans="1:29" ht="33.950000000000003">
      <c r="B139" s="207" t="s">
        <v>368</v>
      </c>
      <c r="C139" s="206">
        <f>IF(C127-(C132+C133+C134+C135+C136)&gt;0,0,-(C83*F14)/12/20)</f>
        <v>0</v>
      </c>
      <c r="D139" t="s">
        <v>369</v>
      </c>
      <c r="I139" s="30">
        <f>IF(OR(I137&gt;0,$C$83&lt;=0),0,MIN(-I137,($C$83*($F$14/20))))</f>
        <v>0</v>
      </c>
      <c r="J139" s="30">
        <f t="shared" ref="J139:AB139" si="157">IF(OR(J137&gt;0,$C$83&lt;=0),0,MIN(-J137,($C$83*($F$14/20))))</f>
        <v>0</v>
      </c>
      <c r="K139" s="30">
        <f t="shared" si="157"/>
        <v>0</v>
      </c>
      <c r="L139" s="30">
        <f t="shared" si="157"/>
        <v>0</v>
      </c>
      <c r="M139" s="30">
        <f t="shared" si="157"/>
        <v>0</v>
      </c>
      <c r="N139" s="30">
        <f t="shared" si="157"/>
        <v>0</v>
      </c>
      <c r="O139" s="30">
        <f t="shared" si="157"/>
        <v>0</v>
      </c>
      <c r="P139" s="30">
        <f t="shared" si="157"/>
        <v>0</v>
      </c>
      <c r="Q139" s="30">
        <f t="shared" si="157"/>
        <v>0</v>
      </c>
      <c r="R139" s="30">
        <f t="shared" si="157"/>
        <v>0</v>
      </c>
      <c r="S139" s="30">
        <f t="shared" si="157"/>
        <v>0</v>
      </c>
      <c r="T139" s="30">
        <f t="shared" si="157"/>
        <v>0</v>
      </c>
      <c r="U139" s="30">
        <f t="shared" si="157"/>
        <v>0</v>
      </c>
      <c r="V139" s="30">
        <f t="shared" si="157"/>
        <v>0</v>
      </c>
      <c r="W139" s="30">
        <f t="shared" si="157"/>
        <v>0</v>
      </c>
      <c r="X139" s="30">
        <f t="shared" si="157"/>
        <v>0</v>
      </c>
      <c r="Y139" s="30">
        <f t="shared" si="157"/>
        <v>0</v>
      </c>
      <c r="Z139" s="30">
        <f t="shared" si="157"/>
        <v>0</v>
      </c>
      <c r="AA139" s="30">
        <f t="shared" si="157"/>
        <v>0</v>
      </c>
      <c r="AB139" s="30">
        <f t="shared" si="157"/>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158">K137</f>
        <v>0</v>
      </c>
      <c r="L142" s="49">
        <f t="shared" si="158"/>
        <v>0</v>
      </c>
      <c r="M142" s="49">
        <f t="shared" si="158"/>
        <v>0</v>
      </c>
      <c r="N142" s="49">
        <f t="shared" si="158"/>
        <v>0</v>
      </c>
      <c r="O142" s="49">
        <f t="shared" si="158"/>
        <v>0</v>
      </c>
      <c r="P142" s="49">
        <f t="shared" si="158"/>
        <v>0</v>
      </c>
      <c r="Q142" s="49">
        <f t="shared" si="158"/>
        <v>0</v>
      </c>
      <c r="R142" s="49">
        <f t="shared" si="158"/>
        <v>0</v>
      </c>
      <c r="S142" s="49">
        <f t="shared" si="158"/>
        <v>0</v>
      </c>
      <c r="T142" s="49">
        <f t="shared" si="158"/>
        <v>0</v>
      </c>
      <c r="U142" s="49">
        <f t="shared" si="158"/>
        <v>0</v>
      </c>
      <c r="V142" s="49">
        <f t="shared" si="158"/>
        <v>0</v>
      </c>
      <c r="W142" s="49">
        <f>W137</f>
        <v>0</v>
      </c>
      <c r="X142" s="49">
        <f t="shared" si="158"/>
        <v>0</v>
      </c>
      <c r="Y142" s="49">
        <f t="shared" si="158"/>
        <v>0</v>
      </c>
      <c r="Z142" s="49">
        <f t="shared" si="158"/>
        <v>0</v>
      </c>
      <c r="AA142" s="49">
        <f t="shared" si="158"/>
        <v>0</v>
      </c>
      <c r="AB142" s="49">
        <f t="shared" si="158"/>
        <v>0</v>
      </c>
    </row>
    <row r="143" spans="1:29" ht="17.100000000000001" thickTop="1"/>
    <row r="144" spans="1:29">
      <c r="B144" s="1" t="s">
        <v>370</v>
      </c>
      <c r="C144" s="99" t="e">
        <f>C127/C133</f>
        <v>#DIV/0!</v>
      </c>
      <c r="D144" s="99"/>
      <c r="E144" s="99"/>
      <c r="F144" s="99"/>
      <c r="G144" s="99"/>
      <c r="H144" s="99"/>
      <c r="I144" s="99" t="e">
        <f>I127/I133</f>
        <v>#DIV/0!</v>
      </c>
      <c r="J144" s="99" t="e">
        <f t="shared" ref="J144:AB144" si="159">J127/J133</f>
        <v>#DIV/0!</v>
      </c>
      <c r="K144" s="99" t="e">
        <f t="shared" si="159"/>
        <v>#DIV/0!</v>
      </c>
      <c r="L144" s="99" t="e">
        <f t="shared" si="159"/>
        <v>#DIV/0!</v>
      </c>
      <c r="M144" s="99" t="e">
        <f t="shared" si="159"/>
        <v>#DIV/0!</v>
      </c>
      <c r="N144" s="99" t="e">
        <f t="shared" si="159"/>
        <v>#DIV/0!</v>
      </c>
      <c r="O144" s="99" t="e">
        <f t="shared" si="159"/>
        <v>#DIV/0!</v>
      </c>
      <c r="P144" s="99" t="e">
        <f t="shared" si="159"/>
        <v>#DIV/0!</v>
      </c>
      <c r="Q144" s="99" t="e">
        <f t="shared" si="159"/>
        <v>#DIV/0!</v>
      </c>
      <c r="R144" s="99" t="e">
        <f t="shared" si="159"/>
        <v>#DIV/0!</v>
      </c>
      <c r="S144" s="99" t="e">
        <f t="shared" si="159"/>
        <v>#DIV/0!</v>
      </c>
      <c r="T144" s="99" t="e">
        <f t="shared" si="159"/>
        <v>#DIV/0!</v>
      </c>
      <c r="U144" s="99" t="e">
        <f t="shared" si="159"/>
        <v>#DIV/0!</v>
      </c>
      <c r="V144" s="99" t="e">
        <f t="shared" si="159"/>
        <v>#DIV/0!</v>
      </c>
      <c r="W144" s="99" t="e">
        <f t="shared" si="159"/>
        <v>#DIV/0!</v>
      </c>
      <c r="X144" s="99" t="e">
        <f t="shared" si="159"/>
        <v>#DIV/0!</v>
      </c>
      <c r="Y144" s="99" t="e">
        <f t="shared" si="159"/>
        <v>#DIV/0!</v>
      </c>
      <c r="Z144" s="99" t="e">
        <f t="shared" si="159"/>
        <v>#DIV/0!</v>
      </c>
      <c r="AA144" s="99" t="e">
        <f t="shared" si="159"/>
        <v>#DIV/0!</v>
      </c>
      <c r="AB144" s="99" t="e">
        <f t="shared" si="159"/>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phoneticPr fontId="7" type="noConversion"/>
  <conditionalFormatting sqref="C107:C108">
    <cfRule type="expression" dxfId="99" priority="5" stopIfTrue="1">
      <formula>$C$82&lt;=16</formula>
    </cfRule>
    <cfRule type="expression" dxfId="98" priority="7">
      <formula>$C$82&gt;16</formula>
    </cfRule>
  </conditionalFormatting>
  <conditionalFormatting sqref="C144 I144:AB144">
    <cfRule type="cellIs" dxfId="97" priority="1" operator="greaterThan">
      <formula>1.15</formula>
    </cfRule>
    <cfRule type="cellIs" dxfId="96" priority="2" operator="lessThan">
      <formula>1.15</formula>
    </cfRule>
  </conditionalFormatting>
  <dataValidations count="8">
    <dataValidation type="list" allowBlank="1" showInputMessage="1" showErrorMessage="1" sqref="C8" xr:uid="{1023E64E-DC11-3644-92EC-17695B95F71C}">
      <formula1>"Northern California, Southern California, Rural"</formula1>
    </dataValidation>
    <dataValidation type="list" allowBlank="1" showInputMessage="1" showErrorMessage="1" sqref="L10:L13 F12" xr:uid="{E7B36C63-5010-5845-8595-CA6EFC4E16DE}">
      <formula1>"Yes, No"</formula1>
    </dataValidation>
    <dataValidation type="list" allowBlank="1" showInputMessage="1" showErrorMessage="1" sqref="F11" xr:uid="{5F462277-FE40-7C43-AA25-D7CD666C4538}">
      <formula1>"Yes,No"</formula1>
    </dataValidation>
    <dataValidation type="list" allowBlank="1" showInputMessage="1" showErrorMessage="1" sqref="F13" xr:uid="{C73850FD-F2D7-F349-9FF3-607BAE755721}">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AB611949-EAF7-C04B-8154-54C399716DFE}">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42EBC9C9-2F59-E04E-B234-816A0C6E757F}">
      <formula1>C82&gt;16</formula1>
    </dataValidation>
    <dataValidation type="whole" operator="lessThanOrEqual" allowBlank="1" showErrorMessage="1" errorTitle="Please correct Total AMI units" error="The total AMI units can not be greater than the total number of units." sqref="C83" xr:uid="{A2919F28-D92A-CE4A-A5AD-A2A59B866AAB}">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1DE0C86F-F252-AC48-8394-AC599FF8996F}"/>
  </dataValidations>
  <pageMargins left="0.7" right="0.7" top="0.75" bottom="0.75" header="0.3" footer="0.3"/>
  <pageSetup orientation="portrait" r:id="rId1"/>
  <ignoredErrors>
    <ignoredError sqref="J134:Y134 I135 K90:AB90" formula="1"/>
    <ignoredError sqref="C119:C120 C133:C134 C136:C14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21EB-7D5E-CB4C-B59E-5292F71A16C1}">
  <dimension ref="A1:AC154"/>
  <sheetViews>
    <sheetView topLeftCell="D109" zoomScaleNormal="100" workbookViewId="0">
      <selection activeCell="I142" sqref="I142"/>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3.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384</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v>0</v>
      </c>
      <c r="G21" s="20">
        <f t="shared" ref="G21:G24" si="0">E21+F21</f>
        <v>0</v>
      </c>
    </row>
    <row r="22" spans="2:8">
      <c r="B22" s="6"/>
      <c r="C22" t="s">
        <v>230</v>
      </c>
      <c r="E22" s="186">
        <f>C65</f>
        <v>0</v>
      </c>
      <c r="F22" s="158">
        <v>0</v>
      </c>
      <c r="G22" s="20">
        <f t="shared" si="0"/>
        <v>0</v>
      </c>
    </row>
    <row r="23" spans="2:8">
      <c r="B23" s="6"/>
      <c r="C23" t="s">
        <v>259</v>
      </c>
      <c r="E23" s="158">
        <v>0</v>
      </c>
      <c r="F23" s="158">
        <v>0</v>
      </c>
      <c r="G23" s="20">
        <f t="shared" si="0"/>
        <v>0</v>
      </c>
    </row>
    <row r="24" spans="2:8">
      <c r="B24" s="6"/>
      <c r="C24" t="s">
        <v>259</v>
      </c>
      <c r="E24" s="158">
        <v>0</v>
      </c>
      <c r="F24" s="158">
        <v>0</v>
      </c>
      <c r="G24" s="20">
        <f t="shared" si="0"/>
        <v>0</v>
      </c>
    </row>
    <row r="25" spans="2:8">
      <c r="B25" s="6"/>
      <c r="C25" s="10"/>
      <c r="D25" s="10"/>
      <c r="E25" s="187">
        <v>0</v>
      </c>
      <c r="F25" s="187">
        <v>0</v>
      </c>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v>0</v>
      </c>
      <c r="G31" s="20">
        <f t="shared" ref="G31:G53" si="1">E31+F31</f>
        <v>0</v>
      </c>
    </row>
    <row r="32" spans="2:8">
      <c r="B32" s="6"/>
      <c r="C32" t="s">
        <v>263</v>
      </c>
      <c r="E32" s="160">
        <v>0</v>
      </c>
      <c r="F32" s="160">
        <v>0</v>
      </c>
      <c r="G32" s="20">
        <f t="shared" si="1"/>
        <v>0</v>
      </c>
    </row>
    <row r="33" spans="2:10">
      <c r="B33" s="6"/>
      <c r="D33" t="s">
        <v>264</v>
      </c>
      <c r="E33" s="160">
        <v>0</v>
      </c>
      <c r="F33" s="160">
        <v>0</v>
      </c>
      <c r="G33" s="20">
        <f t="shared" si="1"/>
        <v>0</v>
      </c>
    </row>
    <row r="34" spans="2:10">
      <c r="B34" s="6"/>
      <c r="D34" t="s">
        <v>265</v>
      </c>
      <c r="E34" s="205">
        <f>E33*(15/100)</f>
        <v>0</v>
      </c>
      <c r="F34" s="205">
        <f>F33*(15/100)</f>
        <v>0</v>
      </c>
      <c r="G34" s="20">
        <f t="shared" si="1"/>
        <v>0</v>
      </c>
    </row>
    <row r="35" spans="2:10">
      <c r="B35" s="6"/>
      <c r="C35" t="s">
        <v>266</v>
      </c>
      <c r="E35" s="160">
        <v>0</v>
      </c>
      <c r="F35" s="160">
        <v>0</v>
      </c>
      <c r="G35" s="20">
        <f t="shared" si="1"/>
        <v>0</v>
      </c>
    </row>
    <row r="36" spans="2:10">
      <c r="B36" s="6"/>
      <c r="D36" t="s">
        <v>267</v>
      </c>
      <c r="E36" s="160">
        <v>0</v>
      </c>
      <c r="F36" s="160">
        <v>0</v>
      </c>
      <c r="G36" s="20">
        <f t="shared" si="1"/>
        <v>0</v>
      </c>
    </row>
    <row r="37" spans="2:10" ht="17.100000000000001" customHeight="1">
      <c r="B37" s="6"/>
      <c r="D37" t="s">
        <v>268</v>
      </c>
      <c r="E37" s="19"/>
      <c r="F37" s="160">
        <v>0</v>
      </c>
      <c r="G37" s="20">
        <f>E36+F37</f>
        <v>0</v>
      </c>
    </row>
    <row r="38" spans="2:10" ht="17.100000000000001" customHeight="1">
      <c r="B38" s="6"/>
      <c r="D38" t="s">
        <v>269</v>
      </c>
      <c r="E38" s="160">
        <v>0</v>
      </c>
      <c r="F38" s="160">
        <v>0</v>
      </c>
      <c r="G38" s="20">
        <f t="shared" ref="G38:G40" si="2">E37+F38</f>
        <v>0</v>
      </c>
    </row>
    <row r="39" spans="2:10" ht="17.100000000000001" customHeight="1">
      <c r="B39" s="6"/>
      <c r="D39" t="s">
        <v>270</v>
      </c>
      <c r="E39" s="160">
        <v>0</v>
      </c>
      <c r="F39" s="160">
        <v>0</v>
      </c>
      <c r="G39" s="20">
        <f t="shared" si="2"/>
        <v>0</v>
      </c>
    </row>
    <row r="40" spans="2:10" ht="17.100000000000001" customHeight="1">
      <c r="B40" s="6"/>
      <c r="D40" t="s">
        <v>271</v>
      </c>
      <c r="E40" s="160">
        <v>0</v>
      </c>
      <c r="F40" s="160">
        <v>0</v>
      </c>
      <c r="G40" s="20">
        <f t="shared" si="2"/>
        <v>0</v>
      </c>
    </row>
    <row r="41" spans="2:10" ht="17.100000000000001" customHeight="1">
      <c r="B41" s="6"/>
      <c r="E41" s="160">
        <v>0</v>
      </c>
      <c r="F41" s="160">
        <v>0</v>
      </c>
      <c r="G41" s="20"/>
    </row>
    <row r="42" spans="2:10">
      <c r="B42" s="6"/>
      <c r="D42" t="s">
        <v>272</v>
      </c>
      <c r="E42" s="104">
        <f>C65*1%</f>
        <v>0</v>
      </c>
      <c r="F42" s="189"/>
      <c r="G42" s="20">
        <f t="shared" si="1"/>
        <v>0</v>
      </c>
    </row>
    <row r="43" spans="2:10">
      <c r="B43" s="6"/>
      <c r="D43" t="s">
        <v>273</v>
      </c>
      <c r="E43" s="160">
        <v>0</v>
      </c>
      <c r="F43" s="160">
        <v>0</v>
      </c>
      <c r="G43" s="20">
        <f t="shared" si="1"/>
        <v>0</v>
      </c>
    </row>
    <row r="44" spans="2:10">
      <c r="B44" s="6"/>
      <c r="D44" t="s">
        <v>274</v>
      </c>
      <c r="E44" s="160">
        <v>0</v>
      </c>
      <c r="F44" s="160">
        <v>0</v>
      </c>
      <c r="G44" s="20">
        <f t="shared" si="1"/>
        <v>0</v>
      </c>
    </row>
    <row r="45" spans="2:10">
      <c r="B45" s="6"/>
      <c r="D45" t="s">
        <v>275</v>
      </c>
      <c r="E45" s="160">
        <v>0</v>
      </c>
      <c r="F45" s="160">
        <v>0</v>
      </c>
      <c r="G45" s="20">
        <f t="shared" si="1"/>
        <v>0</v>
      </c>
    </row>
    <row r="46" spans="2:10">
      <c r="B46" s="6"/>
      <c r="D46" t="s">
        <v>276</v>
      </c>
      <c r="E46" s="160">
        <v>0</v>
      </c>
      <c r="F46" s="160">
        <v>0</v>
      </c>
      <c r="G46" s="20">
        <f t="shared" si="1"/>
        <v>0</v>
      </c>
      <c r="J46" s="18"/>
    </row>
    <row r="47" spans="2:10">
      <c r="B47" s="6"/>
      <c r="D47" t="s">
        <v>277</v>
      </c>
      <c r="E47" s="160">
        <v>0</v>
      </c>
      <c r="F47" s="160">
        <v>0</v>
      </c>
      <c r="G47" s="20">
        <f t="shared" si="1"/>
        <v>0</v>
      </c>
      <c r="J47" s="153"/>
    </row>
    <row r="48" spans="2:10">
      <c r="B48" s="6"/>
      <c r="D48" t="s">
        <v>278</v>
      </c>
      <c r="E48" s="160">
        <v>0</v>
      </c>
      <c r="F48" s="160">
        <v>0</v>
      </c>
      <c r="G48" s="20">
        <f t="shared" si="1"/>
        <v>0</v>
      </c>
    </row>
    <row r="49" spans="1:10">
      <c r="B49" s="6"/>
      <c r="D49" t="s">
        <v>279</v>
      </c>
      <c r="E49" s="160">
        <v>0</v>
      </c>
      <c r="F49" s="160">
        <v>0</v>
      </c>
      <c r="G49" s="20">
        <f t="shared" si="1"/>
        <v>0</v>
      </c>
      <c r="J49" s="18"/>
    </row>
    <row r="50" spans="1:10">
      <c r="B50" s="6"/>
      <c r="D50" t="s">
        <v>280</v>
      </c>
      <c r="E50" s="104">
        <f>SUM(E36:E49)*10%</f>
        <v>0</v>
      </c>
      <c r="F50" s="104">
        <f>SUM(F36:F49)*10%</f>
        <v>0</v>
      </c>
      <c r="G50" s="20">
        <f t="shared" si="1"/>
        <v>0</v>
      </c>
    </row>
    <row r="51" spans="1:10">
      <c r="B51" s="6"/>
      <c r="C51" t="s">
        <v>281</v>
      </c>
      <c r="E51" s="160">
        <v>0</v>
      </c>
      <c r="F51" s="160">
        <v>0</v>
      </c>
      <c r="G51" s="20">
        <f t="shared" si="1"/>
        <v>0</v>
      </c>
    </row>
    <row r="52" spans="1:10">
      <c r="B52" s="6"/>
      <c r="C52" t="s">
        <v>282</v>
      </c>
      <c r="D52" t="s">
        <v>283</v>
      </c>
      <c r="E52" s="160">
        <v>0</v>
      </c>
      <c r="F52" s="160">
        <v>0</v>
      </c>
      <c r="G52" s="20">
        <f t="shared" si="1"/>
        <v>0</v>
      </c>
    </row>
    <row r="53" spans="1:10">
      <c r="B53" s="6"/>
      <c r="C53" s="10"/>
      <c r="D53" s="10" t="s">
        <v>284</v>
      </c>
      <c r="E53" s="190">
        <v>0</v>
      </c>
      <c r="F53" s="190">
        <v>0</v>
      </c>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0</v>
      </c>
    </row>
    <row r="62" spans="1:10">
      <c r="B62" t="s">
        <v>290</v>
      </c>
      <c r="C62" s="51">
        <v>2.5000000000000001E-2</v>
      </c>
    </row>
    <row r="63" spans="1:10">
      <c r="B63" t="s">
        <v>291</v>
      </c>
      <c r="C63" s="52">
        <v>0.03</v>
      </c>
    </row>
    <row r="64" spans="1:10">
      <c r="B64" t="s">
        <v>292</v>
      </c>
      <c r="C64" s="50">
        <v>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3"/>
        <v>0</v>
      </c>
      <c r="AB79" s="20">
        <f t="shared" si="3"/>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3"/>
        <v>0</v>
      </c>
      <c r="AB80" s="20">
        <f t="shared" si="3"/>
        <v>0</v>
      </c>
    </row>
    <row r="81" spans="1:28">
      <c r="B81" t="s">
        <v>316</v>
      </c>
      <c r="C81" s="50">
        <v>0</v>
      </c>
      <c r="D81" s="53">
        <v>0</v>
      </c>
      <c r="E81">
        <f t="shared" ref="E81" si="4">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317</v>
      </c>
      <c r="C82" s="102">
        <f>SUM(C78:C81)</f>
        <v>0</v>
      </c>
      <c r="D82" s="54"/>
      <c r="E82" s="54">
        <f>SUM(E78:E81)</f>
        <v>0</v>
      </c>
      <c r="I82" s="45">
        <f>SUM(I78:I81)</f>
        <v>0</v>
      </c>
      <c r="J82" s="46">
        <f t="shared" ref="J82:M82" si="5">SUM(J78:J81)</f>
        <v>0</v>
      </c>
      <c r="K82" s="46">
        <f t="shared" si="5"/>
        <v>0</v>
      </c>
      <c r="L82" s="46">
        <f t="shared" si="5"/>
        <v>0</v>
      </c>
      <c r="M82" s="46">
        <f t="shared" si="5"/>
        <v>0</v>
      </c>
      <c r="N82" s="46">
        <f>SUM(N78:N81)</f>
        <v>0</v>
      </c>
      <c r="O82" s="46">
        <f t="shared" ref="O82:P82" si="6">SUM(O78:O81)</f>
        <v>0</v>
      </c>
      <c r="P82" s="46">
        <f t="shared" si="6"/>
        <v>0</v>
      </c>
      <c r="Q82" s="46">
        <f>SUM(Q78:Q81)</f>
        <v>0</v>
      </c>
      <c r="R82" s="46">
        <f t="shared" ref="R82:U82" si="7">SUM(R78:R81)</f>
        <v>0</v>
      </c>
      <c r="S82" s="46">
        <f t="shared" si="7"/>
        <v>0</v>
      </c>
      <c r="T82" s="46">
        <f t="shared" si="7"/>
        <v>0</v>
      </c>
      <c r="U82" s="46">
        <f t="shared" si="7"/>
        <v>0</v>
      </c>
      <c r="V82" s="46">
        <f>SUM(V78:V81)</f>
        <v>0</v>
      </c>
      <c r="W82" s="46">
        <f>SUM(W78:W81)</f>
        <v>0</v>
      </c>
      <c r="X82" s="46">
        <f t="shared" ref="X82:AA82" si="8">SUM(X78:X81)</f>
        <v>0</v>
      </c>
      <c r="Y82" s="46">
        <f t="shared" si="8"/>
        <v>0</v>
      </c>
      <c r="Z82" s="46">
        <f t="shared" si="8"/>
        <v>0</v>
      </c>
      <c r="AA82" s="46">
        <f t="shared" si="8"/>
        <v>0</v>
      </c>
      <c r="AB82" s="47">
        <f>SUM(AB78:AB81)</f>
        <v>0</v>
      </c>
    </row>
    <row r="83" spans="1:28">
      <c r="B83" t="s">
        <v>318</v>
      </c>
      <c r="C83" s="92">
        <v>0</v>
      </c>
      <c r="D83" s="41"/>
    </row>
    <row r="84" spans="1:28">
      <c r="B84" t="s">
        <v>319</v>
      </c>
      <c r="C84" s="203"/>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9">K82</f>
        <v>0</v>
      </c>
      <c r="L87" s="19">
        <f t="shared" si="9"/>
        <v>0</v>
      </c>
      <c r="M87" s="19">
        <f t="shared" si="9"/>
        <v>0</v>
      </c>
      <c r="N87" s="19">
        <f t="shared" si="9"/>
        <v>0</v>
      </c>
      <c r="O87" s="19">
        <f t="shared" si="9"/>
        <v>0</v>
      </c>
      <c r="P87" s="19">
        <f t="shared" si="9"/>
        <v>0</v>
      </c>
      <c r="Q87" s="19">
        <f t="shared" si="9"/>
        <v>0</v>
      </c>
      <c r="R87" s="19">
        <f t="shared" si="9"/>
        <v>0</v>
      </c>
      <c r="S87" s="19">
        <f>S82</f>
        <v>0</v>
      </c>
      <c r="T87" s="19">
        <f t="shared" si="9"/>
        <v>0</v>
      </c>
      <c r="U87" s="19">
        <f t="shared" si="9"/>
        <v>0</v>
      </c>
      <c r="V87" s="19">
        <f t="shared" si="9"/>
        <v>0</v>
      </c>
      <c r="W87" s="19">
        <f t="shared" si="9"/>
        <v>0</v>
      </c>
      <c r="X87" s="19">
        <f t="shared" si="9"/>
        <v>0</v>
      </c>
      <c r="Y87" s="19">
        <f t="shared" si="9"/>
        <v>0</v>
      </c>
      <c r="Z87" s="19">
        <f>Z82</f>
        <v>0</v>
      </c>
      <c r="AA87" s="19">
        <f t="shared" si="9"/>
        <v>0</v>
      </c>
      <c r="AB87" s="19">
        <f t="shared" si="9"/>
        <v>0</v>
      </c>
    </row>
    <row r="88" spans="1:28">
      <c r="B88" t="s">
        <v>324</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325</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326</v>
      </c>
      <c r="D90" s="18">
        <f>(D87+D88+D89)*-C68</f>
        <v>0</v>
      </c>
      <c r="E90" s="18"/>
      <c r="F90" s="18"/>
      <c r="G90" s="18"/>
      <c r="I90" s="30">
        <f>D90*$I$76</f>
        <v>0</v>
      </c>
      <c r="J90" s="30">
        <f>-((J87+J88+J89)*$C$68)</f>
        <v>0</v>
      </c>
      <c r="K90" s="30">
        <f t="shared" ref="K90:O90" si="11">-((K87+K88+K89)*$C$68)</f>
        <v>0</v>
      </c>
      <c r="L90" s="30">
        <f t="shared" si="11"/>
        <v>0</v>
      </c>
      <c r="M90" s="30">
        <f t="shared" si="11"/>
        <v>0</v>
      </c>
      <c r="N90" s="30">
        <f t="shared" si="11"/>
        <v>0</v>
      </c>
      <c r="O90" s="30">
        <f t="shared" si="11"/>
        <v>0</v>
      </c>
      <c r="P90" s="30">
        <f t="shared" ref="P90" si="12">-((P87+P88+P89)*$C$68)</f>
        <v>0</v>
      </c>
      <c r="Q90" s="30">
        <f t="shared" ref="Q90" si="13">-((Q87+Q88+Q89)*$C$68)</f>
        <v>0</v>
      </c>
      <c r="R90" s="30">
        <f t="shared" ref="R90" si="14">-((R87+R88+R89)*$C$68)</f>
        <v>0</v>
      </c>
      <c r="S90" s="30">
        <f t="shared" ref="S90:T90" si="15">-((S87+S88+S89)*$C$68)</f>
        <v>0</v>
      </c>
      <c r="T90" s="30">
        <f t="shared" si="15"/>
        <v>0</v>
      </c>
      <c r="U90" s="30">
        <f t="shared" ref="U90" si="16">-((U87+U88+U89)*$C$68)</f>
        <v>0</v>
      </c>
      <c r="V90" s="30">
        <f t="shared" ref="V90" si="17">-((V87+V88+V89)*$C$68)</f>
        <v>0</v>
      </c>
      <c r="W90" s="30">
        <f t="shared" ref="W90" si="18">-((W87+W88+W89)*$C$68)</f>
        <v>0</v>
      </c>
      <c r="X90" s="30">
        <f t="shared" ref="X90:Y90" si="19">-((X87+X88+X89)*$C$68)</f>
        <v>0</v>
      </c>
      <c r="Y90" s="30">
        <f t="shared" si="19"/>
        <v>0</v>
      </c>
      <c r="Z90" s="30">
        <f t="shared" ref="Z90" si="20">-((Z87+Z88+Z89)*$C$68)</f>
        <v>0</v>
      </c>
      <c r="AA90" s="30">
        <f t="shared" ref="AA90" si="21">-((AA87+AA88+AA89)*$C$68)</f>
        <v>0</v>
      </c>
      <c r="AB90" s="30">
        <f t="shared" ref="AB90" si="22">-((AB87+AB88+AB89)*$C$68)</f>
        <v>0</v>
      </c>
    </row>
    <row r="91" spans="1:28">
      <c r="B91" t="s">
        <v>327</v>
      </c>
      <c r="C91" s="166"/>
      <c r="D91" s="56"/>
      <c r="I91" s="19">
        <f>C91*$I$76</f>
        <v>0</v>
      </c>
      <c r="J91" s="19">
        <f>C91*$J$76</f>
        <v>0</v>
      </c>
      <c r="K91" s="19">
        <f t="shared" ref="K91:AB92" si="23">J91+(J91*$C$62)</f>
        <v>0</v>
      </c>
      <c r="L91" s="19">
        <f t="shared" si="23"/>
        <v>0</v>
      </c>
      <c r="M91" s="19">
        <f t="shared" si="23"/>
        <v>0</v>
      </c>
      <c r="N91" s="19">
        <f t="shared" si="23"/>
        <v>0</v>
      </c>
      <c r="O91" s="19">
        <f t="shared" si="23"/>
        <v>0</v>
      </c>
      <c r="P91" s="19">
        <f t="shared" si="23"/>
        <v>0</v>
      </c>
      <c r="Q91" s="19">
        <f t="shared" si="23"/>
        <v>0</v>
      </c>
      <c r="R91" s="19">
        <f t="shared" si="23"/>
        <v>0</v>
      </c>
      <c r="S91" s="19">
        <f t="shared" si="23"/>
        <v>0</v>
      </c>
      <c r="T91" s="19">
        <f t="shared" si="23"/>
        <v>0</v>
      </c>
      <c r="U91" s="19">
        <f t="shared" si="23"/>
        <v>0</v>
      </c>
      <c r="V91" s="19">
        <f t="shared" si="23"/>
        <v>0</v>
      </c>
      <c r="W91" s="19">
        <f t="shared" si="23"/>
        <v>0</v>
      </c>
      <c r="X91" s="19">
        <f t="shared" si="23"/>
        <v>0</v>
      </c>
      <c r="Y91" s="19">
        <f t="shared" si="23"/>
        <v>0</v>
      </c>
      <c r="Z91" s="19">
        <f t="shared" si="23"/>
        <v>0</v>
      </c>
      <c r="AA91" s="19">
        <f t="shared" si="23"/>
        <v>0</v>
      </c>
      <c r="AB91" s="19">
        <f t="shared" si="23"/>
        <v>0</v>
      </c>
    </row>
    <row r="92" spans="1:28">
      <c r="B92" t="s">
        <v>328</v>
      </c>
      <c r="C92" s="166"/>
      <c r="D92" s="56"/>
      <c r="E92" s="19"/>
      <c r="I92" s="19">
        <f>C92*$I$76</f>
        <v>0</v>
      </c>
      <c r="J92" s="19">
        <f>C92*$J$76</f>
        <v>0</v>
      </c>
      <c r="K92" s="19">
        <f t="shared" si="23"/>
        <v>0</v>
      </c>
      <c r="L92" s="19">
        <f t="shared" si="23"/>
        <v>0</v>
      </c>
      <c r="M92" s="19">
        <f t="shared" si="23"/>
        <v>0</v>
      </c>
      <c r="N92" s="19">
        <f t="shared" si="23"/>
        <v>0</v>
      </c>
      <c r="O92" s="19">
        <f t="shared" si="23"/>
        <v>0</v>
      </c>
      <c r="P92" s="19">
        <f t="shared" si="23"/>
        <v>0</v>
      </c>
      <c r="Q92" s="19">
        <f t="shared" si="23"/>
        <v>0</v>
      </c>
      <c r="R92" s="19">
        <f t="shared" si="23"/>
        <v>0</v>
      </c>
      <c r="S92" s="19">
        <f t="shared" si="23"/>
        <v>0</v>
      </c>
      <c r="T92" s="19">
        <f t="shared" si="23"/>
        <v>0</v>
      </c>
      <c r="U92" s="19">
        <f t="shared" si="23"/>
        <v>0</v>
      </c>
      <c r="V92" s="19">
        <f t="shared" si="23"/>
        <v>0</v>
      </c>
      <c r="W92" s="19">
        <f t="shared" si="23"/>
        <v>0</v>
      </c>
      <c r="X92" s="19">
        <f t="shared" si="23"/>
        <v>0</v>
      </c>
      <c r="Y92" s="19">
        <f t="shared" si="23"/>
        <v>0</v>
      </c>
      <c r="Z92" s="19">
        <f t="shared" si="23"/>
        <v>0</v>
      </c>
      <c r="AA92" s="19">
        <f t="shared" si="23"/>
        <v>0</v>
      </c>
      <c r="AB92" s="19">
        <f t="shared" si="23"/>
        <v>0</v>
      </c>
    </row>
    <row r="93" spans="1:28">
      <c r="E93" s="19"/>
      <c r="F93" s="19"/>
    </row>
    <row r="94" spans="1:28" s="1" customFormat="1">
      <c r="B94" s="28" t="s">
        <v>329</v>
      </c>
      <c r="C94" s="28"/>
      <c r="D94" s="25">
        <f>SUM(D87:D93)</f>
        <v>0</v>
      </c>
      <c r="E94" s="28"/>
      <c r="F94" s="28"/>
      <c r="G94" s="28"/>
      <c r="H94" s="28"/>
      <c r="I94" s="29">
        <f>SUM(I87:I93)</f>
        <v>0</v>
      </c>
      <c r="J94" s="29">
        <f t="shared" ref="J94:R94" si="24">SUM(J87:J93)</f>
        <v>0</v>
      </c>
      <c r="K94" s="29">
        <f t="shared" si="24"/>
        <v>0</v>
      </c>
      <c r="L94" s="29">
        <f t="shared" si="24"/>
        <v>0</v>
      </c>
      <c r="M94" s="29">
        <f t="shared" si="24"/>
        <v>0</v>
      </c>
      <c r="N94" s="29">
        <f t="shared" si="24"/>
        <v>0</v>
      </c>
      <c r="O94" s="29">
        <f t="shared" si="24"/>
        <v>0</v>
      </c>
      <c r="P94" s="29">
        <f t="shared" si="24"/>
        <v>0</v>
      </c>
      <c r="Q94" s="29">
        <f t="shared" si="24"/>
        <v>0</v>
      </c>
      <c r="R94" s="29">
        <f t="shared" si="24"/>
        <v>0</v>
      </c>
      <c r="S94" s="29">
        <f>SUM(S87:S93)</f>
        <v>0</v>
      </c>
      <c r="T94" s="29">
        <f t="shared" ref="T94:X94" si="25">SUM(T87:T93)</f>
        <v>0</v>
      </c>
      <c r="U94" s="29">
        <f t="shared" si="25"/>
        <v>0</v>
      </c>
      <c r="V94" s="29">
        <f t="shared" si="25"/>
        <v>0</v>
      </c>
      <c r="W94" s="29">
        <f t="shared" si="25"/>
        <v>0</v>
      </c>
      <c r="X94" s="29">
        <f t="shared" si="25"/>
        <v>0</v>
      </c>
      <c r="Y94" s="29">
        <f>SUM(Y87:Y93)</f>
        <v>0</v>
      </c>
      <c r="Z94" s="29">
        <f t="shared" ref="Z94:AB94" si="26">SUM(Z87:Z93)</f>
        <v>0</v>
      </c>
      <c r="AA94" s="29">
        <f t="shared" si="26"/>
        <v>0</v>
      </c>
      <c r="AB94" s="29">
        <f t="shared" si="26"/>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102" si="27">J98+(J98*$C$63)</f>
        <v>0</v>
      </c>
      <c r="L98" s="19">
        <f t="shared" si="27"/>
        <v>0</v>
      </c>
      <c r="M98" s="19">
        <f t="shared" si="27"/>
        <v>0</v>
      </c>
      <c r="N98" s="19">
        <f t="shared" si="27"/>
        <v>0</v>
      </c>
      <c r="O98" s="19">
        <f t="shared" si="27"/>
        <v>0</v>
      </c>
      <c r="P98" s="19">
        <f t="shared" si="27"/>
        <v>0</v>
      </c>
      <c r="Q98" s="19">
        <f t="shared" si="27"/>
        <v>0</v>
      </c>
      <c r="R98" s="19">
        <f t="shared" si="27"/>
        <v>0</v>
      </c>
      <c r="S98" s="19">
        <f t="shared" si="27"/>
        <v>0</v>
      </c>
      <c r="T98" s="19">
        <f t="shared" si="27"/>
        <v>0</v>
      </c>
      <c r="U98" s="19">
        <f t="shared" si="27"/>
        <v>0</v>
      </c>
      <c r="V98" s="19">
        <f t="shared" si="27"/>
        <v>0</v>
      </c>
      <c r="W98" s="19">
        <f t="shared" si="27"/>
        <v>0</v>
      </c>
      <c r="X98" s="19">
        <f t="shared" si="27"/>
        <v>0</v>
      </c>
      <c r="Y98" s="19">
        <f t="shared" si="27"/>
        <v>0</v>
      </c>
      <c r="Z98" s="19">
        <f t="shared" si="27"/>
        <v>0</v>
      </c>
      <c r="AA98" s="19">
        <f t="shared" si="27"/>
        <v>0</v>
      </c>
      <c r="AB98" s="19">
        <f t="shared" si="27"/>
        <v>0</v>
      </c>
    </row>
    <row r="99" spans="2:28">
      <c r="B99" t="s">
        <v>333</v>
      </c>
      <c r="C99" s="57">
        <v>0</v>
      </c>
      <c r="D99" s="39"/>
      <c r="I99" s="19">
        <f>C99*$I$76</f>
        <v>0</v>
      </c>
      <c r="J99" s="19">
        <f>C99*$J$76</f>
        <v>0</v>
      </c>
      <c r="K99" s="19">
        <f t="shared" si="27"/>
        <v>0</v>
      </c>
      <c r="L99" s="19">
        <f t="shared" si="27"/>
        <v>0</v>
      </c>
      <c r="M99" s="19">
        <f t="shared" si="27"/>
        <v>0</v>
      </c>
      <c r="N99" s="19">
        <f t="shared" si="27"/>
        <v>0</v>
      </c>
      <c r="O99" s="19">
        <f t="shared" si="27"/>
        <v>0</v>
      </c>
      <c r="P99" s="19">
        <f t="shared" si="27"/>
        <v>0</v>
      </c>
      <c r="Q99" s="19">
        <f t="shared" si="27"/>
        <v>0</v>
      </c>
      <c r="R99" s="19">
        <f t="shared" si="27"/>
        <v>0</v>
      </c>
      <c r="S99" s="19">
        <f t="shared" si="27"/>
        <v>0</v>
      </c>
      <c r="T99" s="19">
        <f t="shared" si="27"/>
        <v>0</v>
      </c>
      <c r="U99" s="19">
        <f t="shared" si="27"/>
        <v>0</v>
      </c>
      <c r="V99" s="19">
        <f t="shared" si="27"/>
        <v>0</v>
      </c>
      <c r="W99" s="19">
        <f t="shared" si="27"/>
        <v>0</v>
      </c>
      <c r="X99" s="19">
        <f t="shared" si="27"/>
        <v>0</v>
      </c>
      <c r="Y99" s="19">
        <f t="shared" si="27"/>
        <v>0</v>
      </c>
      <c r="Z99" s="19">
        <f t="shared" si="27"/>
        <v>0</v>
      </c>
      <c r="AA99" s="19">
        <f t="shared" si="27"/>
        <v>0</v>
      </c>
      <c r="AB99" s="19">
        <f t="shared" si="27"/>
        <v>0</v>
      </c>
    </row>
    <row r="100" spans="2:28">
      <c r="B100" t="s">
        <v>334</v>
      </c>
      <c r="C100" s="57">
        <v>0</v>
      </c>
      <c r="D100" s="39"/>
      <c r="I100" s="19">
        <f>C100*$I$76</f>
        <v>0</v>
      </c>
      <c r="J100" s="19">
        <f>C100*$J$76</f>
        <v>0</v>
      </c>
      <c r="K100" s="19">
        <f t="shared" si="27"/>
        <v>0</v>
      </c>
      <c r="L100" s="19">
        <f t="shared" si="27"/>
        <v>0</v>
      </c>
      <c r="M100" s="19">
        <f t="shared" si="27"/>
        <v>0</v>
      </c>
      <c r="N100" s="19">
        <f t="shared" si="27"/>
        <v>0</v>
      </c>
      <c r="O100" s="19">
        <f t="shared" si="27"/>
        <v>0</v>
      </c>
      <c r="P100" s="19">
        <f t="shared" si="27"/>
        <v>0</v>
      </c>
      <c r="Q100" s="19">
        <f t="shared" si="27"/>
        <v>0</v>
      </c>
      <c r="R100" s="19">
        <f t="shared" si="27"/>
        <v>0</v>
      </c>
      <c r="S100" s="19">
        <f t="shared" si="27"/>
        <v>0</v>
      </c>
      <c r="T100" s="19">
        <f t="shared" si="27"/>
        <v>0</v>
      </c>
      <c r="U100" s="19">
        <f t="shared" si="27"/>
        <v>0</v>
      </c>
      <c r="V100" s="19">
        <f t="shared" si="27"/>
        <v>0</v>
      </c>
      <c r="W100" s="19">
        <f t="shared" si="27"/>
        <v>0</v>
      </c>
      <c r="X100" s="19">
        <f t="shared" si="27"/>
        <v>0</v>
      </c>
      <c r="Y100" s="19">
        <f t="shared" si="27"/>
        <v>0</v>
      </c>
      <c r="Z100" s="19">
        <f t="shared" si="27"/>
        <v>0</v>
      </c>
      <c r="AA100" s="19">
        <f t="shared" si="27"/>
        <v>0</v>
      </c>
      <c r="AB100" s="19">
        <f t="shared" si="27"/>
        <v>0</v>
      </c>
    </row>
    <row r="101" spans="2:28">
      <c r="B101" t="s">
        <v>335</v>
      </c>
      <c r="C101" s="57">
        <v>0</v>
      </c>
      <c r="D101" s="39"/>
      <c r="I101" s="19">
        <f>C101*$I$76</f>
        <v>0</v>
      </c>
      <c r="J101" s="19">
        <f>C101*$J$76</f>
        <v>0</v>
      </c>
      <c r="K101" s="19">
        <f t="shared" si="27"/>
        <v>0</v>
      </c>
      <c r="L101" s="19">
        <f t="shared" si="27"/>
        <v>0</v>
      </c>
      <c r="M101" s="19">
        <f t="shared" si="27"/>
        <v>0</v>
      </c>
      <c r="N101" s="19">
        <f t="shared" si="27"/>
        <v>0</v>
      </c>
      <c r="O101" s="19">
        <f t="shared" si="27"/>
        <v>0</v>
      </c>
      <c r="P101" s="19">
        <f t="shared" si="27"/>
        <v>0</v>
      </c>
      <c r="Q101" s="19">
        <f t="shared" si="27"/>
        <v>0</v>
      </c>
      <c r="R101" s="19">
        <f t="shared" si="27"/>
        <v>0</v>
      </c>
      <c r="S101" s="19">
        <f t="shared" si="27"/>
        <v>0</v>
      </c>
      <c r="T101" s="19">
        <f t="shared" si="27"/>
        <v>0</v>
      </c>
      <c r="U101" s="19">
        <f t="shared" si="27"/>
        <v>0</v>
      </c>
      <c r="V101" s="19">
        <f t="shared" si="27"/>
        <v>0</v>
      </c>
      <c r="W101" s="19">
        <f t="shared" si="27"/>
        <v>0</v>
      </c>
      <c r="X101" s="19">
        <f t="shared" si="27"/>
        <v>0</v>
      </c>
      <c r="Y101" s="19">
        <f t="shared" si="27"/>
        <v>0</v>
      </c>
      <c r="Z101" s="19">
        <f t="shared" si="27"/>
        <v>0</v>
      </c>
      <c r="AA101" s="19">
        <f t="shared" si="27"/>
        <v>0</v>
      </c>
      <c r="AB101" s="19">
        <f t="shared" si="27"/>
        <v>0</v>
      </c>
    </row>
    <row r="102" spans="2:28">
      <c r="B102" t="s">
        <v>336</v>
      </c>
      <c r="C102" s="57"/>
      <c r="D102" s="39"/>
      <c r="I102" s="19">
        <f>C102*$I$76</f>
        <v>0</v>
      </c>
      <c r="J102" s="19">
        <f>C102*$J$76</f>
        <v>0</v>
      </c>
      <c r="K102" s="19">
        <f t="shared" si="27"/>
        <v>0</v>
      </c>
      <c r="L102" s="19">
        <f t="shared" si="27"/>
        <v>0</v>
      </c>
      <c r="M102" s="19">
        <f t="shared" si="27"/>
        <v>0</v>
      </c>
      <c r="N102" s="19">
        <f t="shared" si="27"/>
        <v>0</v>
      </c>
      <c r="O102" s="19">
        <f t="shared" si="27"/>
        <v>0</v>
      </c>
      <c r="P102" s="19">
        <f t="shared" si="27"/>
        <v>0</v>
      </c>
      <c r="Q102" s="19">
        <f t="shared" si="27"/>
        <v>0</v>
      </c>
      <c r="R102" s="19">
        <f t="shared" si="27"/>
        <v>0</v>
      </c>
      <c r="S102" s="19">
        <f t="shared" si="27"/>
        <v>0</v>
      </c>
      <c r="T102" s="19">
        <f t="shared" si="27"/>
        <v>0</v>
      </c>
      <c r="U102" s="19">
        <f t="shared" si="27"/>
        <v>0</v>
      </c>
      <c r="V102" s="19">
        <f t="shared" si="27"/>
        <v>0</v>
      </c>
      <c r="W102" s="19">
        <f t="shared" si="27"/>
        <v>0</v>
      </c>
      <c r="X102" s="19">
        <f t="shared" si="27"/>
        <v>0</v>
      </c>
      <c r="Y102" s="19">
        <f t="shared" si="27"/>
        <v>0</v>
      </c>
      <c r="Z102" s="19">
        <f t="shared" si="27"/>
        <v>0</v>
      </c>
      <c r="AA102" s="19">
        <f t="shared" si="27"/>
        <v>0</v>
      </c>
      <c r="AB102" s="19">
        <f t="shared" si="27"/>
        <v>0</v>
      </c>
    </row>
    <row r="103" spans="2:28">
      <c r="B103" s="42" t="s">
        <v>337</v>
      </c>
      <c r="C103" s="54">
        <f>SUM(C98:C102)</f>
        <v>0</v>
      </c>
      <c r="I103" s="54">
        <f t="shared" ref="I103:AB103" si="28">SUM(I98:I102)</f>
        <v>0</v>
      </c>
      <c r="J103" s="54">
        <f t="shared" si="28"/>
        <v>0</v>
      </c>
      <c r="K103" s="54">
        <f t="shared" si="28"/>
        <v>0</v>
      </c>
      <c r="L103" s="54">
        <f t="shared" si="28"/>
        <v>0</v>
      </c>
      <c r="M103" s="54">
        <f t="shared" si="28"/>
        <v>0</v>
      </c>
      <c r="N103" s="54">
        <f t="shared" si="28"/>
        <v>0</v>
      </c>
      <c r="O103" s="54">
        <f t="shared" si="28"/>
        <v>0</v>
      </c>
      <c r="P103" s="54">
        <f t="shared" si="28"/>
        <v>0</v>
      </c>
      <c r="Q103" s="54">
        <f t="shared" si="28"/>
        <v>0</v>
      </c>
      <c r="R103" s="54">
        <f t="shared" si="28"/>
        <v>0</v>
      </c>
      <c r="S103" s="54">
        <f t="shared" si="28"/>
        <v>0</v>
      </c>
      <c r="T103" s="54">
        <f t="shared" si="28"/>
        <v>0</v>
      </c>
      <c r="U103" s="54">
        <f t="shared" si="28"/>
        <v>0</v>
      </c>
      <c r="V103" s="54">
        <f t="shared" si="28"/>
        <v>0</v>
      </c>
      <c r="W103" s="54">
        <f t="shared" si="28"/>
        <v>0</v>
      </c>
      <c r="X103" s="54">
        <f t="shared" si="28"/>
        <v>0</v>
      </c>
      <c r="Y103" s="54">
        <f t="shared" si="28"/>
        <v>0</v>
      </c>
      <c r="Z103" s="54">
        <f t="shared" si="28"/>
        <v>0</v>
      </c>
      <c r="AA103" s="54">
        <f t="shared" si="28"/>
        <v>0</v>
      </c>
      <c r="AB103" s="54">
        <f t="shared" si="28"/>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9">AA104+(AA104*$D104)</f>
        <v>0</v>
      </c>
    </row>
    <row r="105" spans="2:28">
      <c r="B105" t="s">
        <v>339</v>
      </c>
      <c r="C105" s="57">
        <v>0</v>
      </c>
      <c r="D105" s="39"/>
      <c r="I105" s="19">
        <f>C105*$I$76</f>
        <v>0</v>
      </c>
      <c r="J105" s="19">
        <f>C105*$J$76</f>
        <v>0</v>
      </c>
      <c r="K105" s="19">
        <f t="shared" ref="K105:AB110" si="30">J105+(J105*$C$63)</f>
        <v>0</v>
      </c>
      <c r="L105" s="19">
        <f t="shared" si="30"/>
        <v>0</v>
      </c>
      <c r="M105" s="19">
        <f t="shared" si="30"/>
        <v>0</v>
      </c>
      <c r="N105" s="19">
        <f t="shared" si="30"/>
        <v>0</v>
      </c>
      <c r="O105" s="19">
        <f t="shared" si="30"/>
        <v>0</v>
      </c>
      <c r="P105" s="19">
        <f t="shared" si="30"/>
        <v>0</v>
      </c>
      <c r="Q105" s="19">
        <f t="shared" si="30"/>
        <v>0</v>
      </c>
      <c r="R105" s="19">
        <f t="shared" si="30"/>
        <v>0</v>
      </c>
      <c r="S105" s="19">
        <f t="shared" si="30"/>
        <v>0</v>
      </c>
      <c r="T105" s="19">
        <f t="shared" si="30"/>
        <v>0</v>
      </c>
      <c r="U105" s="19">
        <f t="shared" si="30"/>
        <v>0</v>
      </c>
      <c r="V105" s="19">
        <f t="shared" si="30"/>
        <v>0</v>
      </c>
      <c r="W105" s="19">
        <f t="shared" si="30"/>
        <v>0</v>
      </c>
      <c r="X105" s="19">
        <f t="shared" si="30"/>
        <v>0</v>
      </c>
      <c r="Y105" s="19">
        <f t="shared" si="30"/>
        <v>0</v>
      </c>
      <c r="Z105" s="19">
        <f t="shared" si="30"/>
        <v>0</v>
      </c>
      <c r="AA105" s="19">
        <f t="shared" si="30"/>
        <v>0</v>
      </c>
      <c r="AB105" s="19">
        <f t="shared" si="30"/>
        <v>0</v>
      </c>
    </row>
    <row r="106" spans="2:28">
      <c r="B106" t="s">
        <v>340</v>
      </c>
      <c r="C106" s="57">
        <v>0</v>
      </c>
      <c r="D106" s="39"/>
      <c r="I106" s="19">
        <f>C106*$I$76</f>
        <v>0</v>
      </c>
      <c r="J106" s="19">
        <f>C106*$J$76</f>
        <v>0</v>
      </c>
      <c r="K106" s="19">
        <f t="shared" si="30"/>
        <v>0</v>
      </c>
      <c r="L106" s="19">
        <f t="shared" si="30"/>
        <v>0</v>
      </c>
      <c r="M106" s="19">
        <f t="shared" si="30"/>
        <v>0</v>
      </c>
      <c r="N106" s="19">
        <f t="shared" si="30"/>
        <v>0</v>
      </c>
      <c r="O106" s="19">
        <f t="shared" si="30"/>
        <v>0</v>
      </c>
      <c r="P106" s="19">
        <f t="shared" si="30"/>
        <v>0</v>
      </c>
      <c r="Q106" s="19">
        <f t="shared" si="30"/>
        <v>0</v>
      </c>
      <c r="R106" s="19">
        <f t="shared" si="30"/>
        <v>0</v>
      </c>
      <c r="S106" s="19">
        <f t="shared" si="30"/>
        <v>0</v>
      </c>
      <c r="T106" s="19">
        <f t="shared" si="30"/>
        <v>0</v>
      </c>
      <c r="U106" s="19">
        <f t="shared" si="30"/>
        <v>0</v>
      </c>
      <c r="V106" s="19">
        <f t="shared" si="30"/>
        <v>0</v>
      </c>
      <c r="W106" s="19">
        <f t="shared" si="30"/>
        <v>0</v>
      </c>
      <c r="X106" s="19">
        <f t="shared" si="30"/>
        <v>0</v>
      </c>
      <c r="Y106" s="19">
        <f t="shared" si="30"/>
        <v>0</v>
      </c>
      <c r="Z106" s="19">
        <f t="shared" si="30"/>
        <v>0</v>
      </c>
      <c r="AA106" s="19">
        <f t="shared" si="30"/>
        <v>0</v>
      </c>
      <c r="AB106" s="19">
        <f t="shared" si="30"/>
        <v>0</v>
      </c>
    </row>
    <row r="107" spans="2:28" ht="33.950000000000003">
      <c r="B107" t="s">
        <v>341</v>
      </c>
      <c r="C107" s="57">
        <v>0</v>
      </c>
      <c r="D107" s="144" t="s">
        <v>342</v>
      </c>
      <c r="I107" s="19">
        <f>C107*$I$76</f>
        <v>0</v>
      </c>
      <c r="J107" s="19">
        <f>C107*$J$76</f>
        <v>0</v>
      </c>
      <c r="K107" s="19">
        <f t="shared" si="30"/>
        <v>0</v>
      </c>
      <c r="L107" s="19">
        <f t="shared" si="30"/>
        <v>0</v>
      </c>
      <c r="M107" s="19">
        <f t="shared" si="30"/>
        <v>0</v>
      </c>
      <c r="N107" s="19">
        <f t="shared" si="30"/>
        <v>0</v>
      </c>
      <c r="O107" s="19">
        <f t="shared" si="30"/>
        <v>0</v>
      </c>
      <c r="P107" s="19">
        <f t="shared" si="30"/>
        <v>0</v>
      </c>
      <c r="Q107" s="19">
        <f t="shared" si="30"/>
        <v>0</v>
      </c>
      <c r="R107" s="19">
        <f t="shared" si="30"/>
        <v>0</v>
      </c>
      <c r="S107" s="19">
        <f t="shared" si="30"/>
        <v>0</v>
      </c>
      <c r="T107" s="19">
        <f t="shared" si="30"/>
        <v>0</v>
      </c>
      <c r="U107" s="19">
        <f t="shared" si="30"/>
        <v>0</v>
      </c>
      <c r="V107" s="19">
        <f t="shared" si="30"/>
        <v>0</v>
      </c>
      <c r="W107" s="19">
        <f t="shared" si="30"/>
        <v>0</v>
      </c>
      <c r="X107" s="19">
        <f t="shared" si="30"/>
        <v>0</v>
      </c>
      <c r="Y107" s="19">
        <f t="shared" si="30"/>
        <v>0</v>
      </c>
      <c r="Z107" s="19">
        <f t="shared" si="30"/>
        <v>0</v>
      </c>
      <c r="AA107" s="19">
        <f t="shared" si="30"/>
        <v>0</v>
      </c>
      <c r="AB107" s="19">
        <f t="shared" si="30"/>
        <v>0</v>
      </c>
    </row>
    <row r="108" spans="2:28">
      <c r="B108" t="s">
        <v>343</v>
      </c>
      <c r="C108" s="57">
        <v>0</v>
      </c>
      <c r="D108" s="144"/>
      <c r="I108" s="19">
        <f t="shared" ref="I108:I109" si="31">C108*$I$76</f>
        <v>0</v>
      </c>
      <c r="J108" s="19">
        <f t="shared" ref="J108:J109" si="32">C108*$J$76</f>
        <v>0</v>
      </c>
      <c r="K108" s="19">
        <f t="shared" si="30"/>
        <v>0</v>
      </c>
      <c r="L108" s="19">
        <f t="shared" si="30"/>
        <v>0</v>
      </c>
      <c r="M108" s="19">
        <f t="shared" si="30"/>
        <v>0</v>
      </c>
      <c r="N108" s="19">
        <f t="shared" si="30"/>
        <v>0</v>
      </c>
      <c r="O108" s="19">
        <f t="shared" si="30"/>
        <v>0</v>
      </c>
      <c r="P108" s="19">
        <f t="shared" si="30"/>
        <v>0</v>
      </c>
      <c r="Q108" s="19">
        <f t="shared" si="30"/>
        <v>0</v>
      </c>
      <c r="R108" s="19">
        <f t="shared" si="30"/>
        <v>0</v>
      </c>
      <c r="S108" s="19">
        <f t="shared" si="30"/>
        <v>0</v>
      </c>
      <c r="T108" s="19">
        <f t="shared" si="30"/>
        <v>0</v>
      </c>
      <c r="U108" s="19">
        <f t="shared" si="30"/>
        <v>0</v>
      </c>
      <c r="V108" s="19">
        <f t="shared" si="30"/>
        <v>0</v>
      </c>
      <c r="W108" s="19">
        <f t="shared" si="30"/>
        <v>0</v>
      </c>
      <c r="X108" s="19">
        <f t="shared" si="30"/>
        <v>0</v>
      </c>
      <c r="Y108" s="19">
        <f t="shared" si="30"/>
        <v>0</v>
      </c>
      <c r="Z108" s="19">
        <f t="shared" si="30"/>
        <v>0</v>
      </c>
      <c r="AA108" s="19">
        <f t="shared" si="30"/>
        <v>0</v>
      </c>
      <c r="AB108" s="19">
        <f t="shared" si="30"/>
        <v>0</v>
      </c>
    </row>
    <row r="109" spans="2:28">
      <c r="B109" t="s">
        <v>344</v>
      </c>
      <c r="C109" s="57">
        <f>D94*7%</f>
        <v>0</v>
      </c>
      <c r="D109" s="144"/>
      <c r="I109" s="19">
        <f t="shared" si="31"/>
        <v>0</v>
      </c>
      <c r="J109" s="19">
        <f t="shared" si="32"/>
        <v>0</v>
      </c>
      <c r="K109" s="19">
        <f t="shared" si="30"/>
        <v>0</v>
      </c>
      <c r="L109" s="19">
        <f t="shared" si="30"/>
        <v>0</v>
      </c>
      <c r="M109" s="19">
        <f t="shared" si="30"/>
        <v>0</v>
      </c>
      <c r="N109" s="19">
        <f t="shared" si="30"/>
        <v>0</v>
      </c>
      <c r="O109" s="19">
        <f t="shared" si="30"/>
        <v>0</v>
      </c>
      <c r="P109" s="19">
        <f t="shared" si="30"/>
        <v>0</v>
      </c>
      <c r="Q109" s="19">
        <f t="shared" si="30"/>
        <v>0</v>
      </c>
      <c r="R109" s="19">
        <f t="shared" si="30"/>
        <v>0</v>
      </c>
      <c r="S109" s="19">
        <f t="shared" si="30"/>
        <v>0</v>
      </c>
      <c r="T109" s="19">
        <f t="shared" si="30"/>
        <v>0</v>
      </c>
      <c r="U109" s="19">
        <f t="shared" si="30"/>
        <v>0</v>
      </c>
      <c r="V109" s="19">
        <f t="shared" si="30"/>
        <v>0</v>
      </c>
      <c r="W109" s="19">
        <f t="shared" si="30"/>
        <v>0</v>
      </c>
      <c r="X109" s="19">
        <f t="shared" si="30"/>
        <v>0</v>
      </c>
      <c r="Y109" s="19">
        <f t="shared" si="30"/>
        <v>0</v>
      </c>
      <c r="Z109" s="19">
        <f t="shared" si="30"/>
        <v>0</v>
      </c>
      <c r="AA109" s="19">
        <f t="shared" si="30"/>
        <v>0</v>
      </c>
      <c r="AB109" s="19">
        <f t="shared" si="30"/>
        <v>0</v>
      </c>
    </row>
    <row r="110" spans="2:28">
      <c r="B110" t="s">
        <v>336</v>
      </c>
      <c r="C110" s="57"/>
      <c r="D110" s="39"/>
      <c r="I110" s="19">
        <f>C110*$I$76</f>
        <v>0</v>
      </c>
      <c r="J110" s="19">
        <f>C110*$J$76</f>
        <v>0</v>
      </c>
      <c r="K110" s="19">
        <f t="shared" si="30"/>
        <v>0</v>
      </c>
      <c r="L110" s="19">
        <f t="shared" si="30"/>
        <v>0</v>
      </c>
      <c r="M110" s="19">
        <f t="shared" si="30"/>
        <v>0</v>
      </c>
      <c r="N110" s="19">
        <f t="shared" si="30"/>
        <v>0</v>
      </c>
      <c r="O110" s="19">
        <f t="shared" si="30"/>
        <v>0</v>
      </c>
      <c r="P110" s="19">
        <f t="shared" si="30"/>
        <v>0</v>
      </c>
      <c r="Q110" s="19">
        <f t="shared" si="30"/>
        <v>0</v>
      </c>
      <c r="R110" s="19">
        <f t="shared" si="30"/>
        <v>0</v>
      </c>
      <c r="S110" s="19">
        <f t="shared" si="30"/>
        <v>0</v>
      </c>
      <c r="T110" s="19">
        <f t="shared" si="30"/>
        <v>0</v>
      </c>
      <c r="U110" s="19">
        <f t="shared" si="30"/>
        <v>0</v>
      </c>
      <c r="V110" s="19">
        <f t="shared" si="30"/>
        <v>0</v>
      </c>
      <c r="W110" s="19">
        <f t="shared" si="30"/>
        <v>0</v>
      </c>
      <c r="X110" s="19">
        <f t="shared" si="30"/>
        <v>0</v>
      </c>
      <c r="Y110" s="19">
        <f t="shared" si="30"/>
        <v>0</v>
      </c>
      <c r="Z110" s="19">
        <f t="shared" si="30"/>
        <v>0</v>
      </c>
      <c r="AA110" s="19">
        <f t="shared" si="30"/>
        <v>0</v>
      </c>
      <c r="AB110" s="19">
        <f t="shared" si="30"/>
        <v>0</v>
      </c>
    </row>
    <row r="111" spans="2:28">
      <c r="B111" s="42" t="s">
        <v>345</v>
      </c>
      <c r="C111" s="54">
        <f>SUM(C105:C110)</f>
        <v>0</v>
      </c>
      <c r="I111" s="54">
        <f>SUM(I105:I110)</f>
        <v>0</v>
      </c>
      <c r="J111" s="54">
        <f t="shared" ref="J111:AB111" si="33">SUM(J105:J110)</f>
        <v>0</v>
      </c>
      <c r="K111" s="54">
        <f t="shared" si="33"/>
        <v>0</v>
      </c>
      <c r="L111" s="54">
        <f t="shared" si="33"/>
        <v>0</v>
      </c>
      <c r="M111" s="54">
        <f t="shared" si="33"/>
        <v>0</v>
      </c>
      <c r="N111" s="54">
        <f t="shared" si="33"/>
        <v>0</v>
      </c>
      <c r="O111" s="54">
        <f t="shared" si="33"/>
        <v>0</v>
      </c>
      <c r="P111" s="54">
        <f t="shared" si="33"/>
        <v>0</v>
      </c>
      <c r="Q111" s="54">
        <f t="shared" si="33"/>
        <v>0</v>
      </c>
      <c r="R111" s="54">
        <f t="shared" si="33"/>
        <v>0</v>
      </c>
      <c r="S111" s="54">
        <f t="shared" si="33"/>
        <v>0</v>
      </c>
      <c r="T111" s="54">
        <f t="shared" si="33"/>
        <v>0</v>
      </c>
      <c r="U111" s="54">
        <f t="shared" si="33"/>
        <v>0</v>
      </c>
      <c r="V111" s="54">
        <f t="shared" si="33"/>
        <v>0</v>
      </c>
      <c r="W111" s="54">
        <f t="shared" si="33"/>
        <v>0</v>
      </c>
      <c r="X111" s="54">
        <f t="shared" si="33"/>
        <v>0</v>
      </c>
      <c r="Y111" s="54">
        <f t="shared" si="33"/>
        <v>0</v>
      </c>
      <c r="Z111" s="54">
        <f t="shared" si="33"/>
        <v>0</v>
      </c>
      <c r="AA111" s="54">
        <f t="shared" si="33"/>
        <v>0</v>
      </c>
      <c r="AB111" s="54">
        <f t="shared" si="33"/>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AB116" si="34">J113+(J113*$C$63)</f>
        <v>0</v>
      </c>
      <c r="L113" s="19">
        <f t="shared" si="34"/>
        <v>0</v>
      </c>
      <c r="M113" s="19">
        <f t="shared" si="34"/>
        <v>0</v>
      </c>
      <c r="N113" s="19">
        <f t="shared" si="34"/>
        <v>0</v>
      </c>
      <c r="O113" s="19">
        <f t="shared" si="34"/>
        <v>0</v>
      </c>
      <c r="P113" s="19">
        <f t="shared" si="34"/>
        <v>0</v>
      </c>
      <c r="Q113" s="19">
        <f t="shared" si="34"/>
        <v>0</v>
      </c>
      <c r="R113" s="19">
        <f t="shared" si="34"/>
        <v>0</v>
      </c>
      <c r="S113" s="19">
        <f t="shared" si="34"/>
        <v>0</v>
      </c>
      <c r="T113" s="19">
        <f t="shared" si="34"/>
        <v>0</v>
      </c>
      <c r="U113" s="19">
        <f t="shared" si="34"/>
        <v>0</v>
      </c>
      <c r="V113" s="19">
        <f t="shared" si="34"/>
        <v>0</v>
      </c>
      <c r="W113" s="19">
        <f t="shared" si="34"/>
        <v>0</v>
      </c>
      <c r="X113" s="19">
        <f t="shared" si="34"/>
        <v>0</v>
      </c>
      <c r="Y113" s="19">
        <f t="shared" si="34"/>
        <v>0</v>
      </c>
      <c r="Z113" s="19">
        <f t="shared" si="34"/>
        <v>0</v>
      </c>
      <c r="AA113" s="19">
        <f t="shared" si="34"/>
        <v>0</v>
      </c>
      <c r="AB113" s="19">
        <f t="shared" si="34"/>
        <v>0</v>
      </c>
    </row>
    <row r="114" spans="1:28">
      <c r="B114" t="s">
        <v>348</v>
      </c>
      <c r="C114" s="57">
        <v>0</v>
      </c>
      <c r="D114" s="39"/>
      <c r="I114" s="19">
        <f>C114*$I$76</f>
        <v>0</v>
      </c>
      <c r="J114" s="19">
        <f>C114*$J$76</f>
        <v>0</v>
      </c>
      <c r="K114" s="19">
        <f t="shared" si="34"/>
        <v>0</v>
      </c>
      <c r="L114" s="19">
        <f t="shared" si="34"/>
        <v>0</v>
      </c>
      <c r="M114" s="19">
        <f t="shared" si="34"/>
        <v>0</v>
      </c>
      <c r="N114" s="19">
        <f t="shared" si="34"/>
        <v>0</v>
      </c>
      <c r="O114" s="19">
        <f t="shared" si="34"/>
        <v>0</v>
      </c>
      <c r="P114" s="19">
        <f t="shared" si="34"/>
        <v>0</v>
      </c>
      <c r="Q114" s="19">
        <f t="shared" si="34"/>
        <v>0</v>
      </c>
      <c r="R114" s="19">
        <f t="shared" si="34"/>
        <v>0</v>
      </c>
      <c r="S114" s="19">
        <f t="shared" si="34"/>
        <v>0</v>
      </c>
      <c r="T114" s="19">
        <f t="shared" si="34"/>
        <v>0</v>
      </c>
      <c r="U114" s="19">
        <f t="shared" si="34"/>
        <v>0</v>
      </c>
      <c r="V114" s="19">
        <f t="shared" si="34"/>
        <v>0</v>
      </c>
      <c r="W114" s="19">
        <f t="shared" si="34"/>
        <v>0</v>
      </c>
      <c r="X114" s="19">
        <f t="shared" si="34"/>
        <v>0</v>
      </c>
      <c r="Y114" s="19">
        <f t="shared" si="34"/>
        <v>0</v>
      </c>
      <c r="Z114" s="19">
        <f t="shared" si="34"/>
        <v>0</v>
      </c>
      <c r="AA114" s="19">
        <f t="shared" si="34"/>
        <v>0</v>
      </c>
      <c r="AB114" s="19">
        <f t="shared" si="34"/>
        <v>0</v>
      </c>
    </row>
    <row r="115" spans="1:28">
      <c r="B115" t="s">
        <v>349</v>
      </c>
      <c r="C115" s="57">
        <v>0</v>
      </c>
      <c r="D115" s="39"/>
      <c r="I115" s="19">
        <f>C115*$I$76</f>
        <v>0</v>
      </c>
      <c r="J115" s="19">
        <f>C115*$J$76</f>
        <v>0</v>
      </c>
      <c r="K115" s="19">
        <f t="shared" si="34"/>
        <v>0</v>
      </c>
      <c r="L115" s="19">
        <f t="shared" si="34"/>
        <v>0</v>
      </c>
      <c r="M115" s="19">
        <f t="shared" si="34"/>
        <v>0</v>
      </c>
      <c r="N115" s="19">
        <f t="shared" si="34"/>
        <v>0</v>
      </c>
      <c r="O115" s="19">
        <f t="shared" si="34"/>
        <v>0</v>
      </c>
      <c r="P115" s="19">
        <f t="shared" si="34"/>
        <v>0</v>
      </c>
      <c r="Q115" s="19">
        <f t="shared" si="34"/>
        <v>0</v>
      </c>
      <c r="R115" s="19">
        <f t="shared" si="34"/>
        <v>0</v>
      </c>
      <c r="S115" s="19">
        <f t="shared" si="34"/>
        <v>0</v>
      </c>
      <c r="T115" s="19">
        <f t="shared" si="34"/>
        <v>0</v>
      </c>
      <c r="U115" s="19">
        <f t="shared" si="34"/>
        <v>0</v>
      </c>
      <c r="V115" s="19">
        <f t="shared" si="34"/>
        <v>0</v>
      </c>
      <c r="W115" s="19">
        <f t="shared" si="34"/>
        <v>0</v>
      </c>
      <c r="X115" s="19">
        <f t="shared" si="34"/>
        <v>0</v>
      </c>
      <c r="Y115" s="19">
        <f t="shared" si="34"/>
        <v>0</v>
      </c>
      <c r="Z115" s="19">
        <f t="shared" si="34"/>
        <v>0</v>
      </c>
      <c r="AA115" s="19">
        <f t="shared" si="34"/>
        <v>0</v>
      </c>
      <c r="AB115" s="19">
        <f t="shared" si="34"/>
        <v>0</v>
      </c>
    </row>
    <row r="116" spans="1:28">
      <c r="B116" t="s">
        <v>350</v>
      </c>
      <c r="C116" s="57"/>
      <c r="D116" s="39"/>
      <c r="I116" s="19">
        <f>C116*$I$76</f>
        <v>0</v>
      </c>
      <c r="J116" s="19">
        <f>C116*$J$76</f>
        <v>0</v>
      </c>
      <c r="K116" s="19">
        <f t="shared" si="34"/>
        <v>0</v>
      </c>
      <c r="L116" s="19">
        <f t="shared" si="34"/>
        <v>0</v>
      </c>
      <c r="M116" s="19">
        <f t="shared" si="34"/>
        <v>0</v>
      </c>
      <c r="N116" s="19">
        <f t="shared" si="34"/>
        <v>0</v>
      </c>
      <c r="O116" s="19">
        <f t="shared" si="34"/>
        <v>0</v>
      </c>
      <c r="P116" s="19">
        <f t="shared" si="34"/>
        <v>0</v>
      </c>
      <c r="Q116" s="19">
        <f t="shared" si="34"/>
        <v>0</v>
      </c>
      <c r="R116" s="19">
        <f t="shared" si="34"/>
        <v>0</v>
      </c>
      <c r="S116" s="19">
        <f t="shared" si="34"/>
        <v>0</v>
      </c>
      <c r="T116" s="19">
        <f t="shared" si="34"/>
        <v>0</v>
      </c>
      <c r="U116" s="19">
        <f t="shared" si="34"/>
        <v>0</v>
      </c>
      <c r="V116" s="19">
        <f t="shared" si="34"/>
        <v>0</v>
      </c>
      <c r="W116" s="19">
        <f t="shared" si="34"/>
        <v>0</v>
      </c>
      <c r="X116" s="19">
        <f t="shared" si="34"/>
        <v>0</v>
      </c>
      <c r="Y116" s="19">
        <f t="shared" si="34"/>
        <v>0</v>
      </c>
      <c r="Z116" s="19">
        <f t="shared" si="34"/>
        <v>0</v>
      </c>
      <c r="AA116" s="19">
        <f t="shared" si="34"/>
        <v>0</v>
      </c>
      <c r="AB116" s="19">
        <f t="shared" si="34"/>
        <v>0</v>
      </c>
    </row>
    <row r="117" spans="1:28">
      <c r="B117" s="42" t="s">
        <v>351</v>
      </c>
      <c r="C117" s="54">
        <f>SUM(C113:C116)</f>
        <v>0</v>
      </c>
      <c r="I117" s="54">
        <f>SUM(I113:I116)</f>
        <v>0</v>
      </c>
      <c r="J117" s="54">
        <f t="shared" ref="J117:AB117" si="35">SUM(J113:J116)</f>
        <v>0</v>
      </c>
      <c r="K117" s="54">
        <f t="shared" si="35"/>
        <v>0</v>
      </c>
      <c r="L117" s="54">
        <f t="shared" si="35"/>
        <v>0</v>
      </c>
      <c r="M117" s="54">
        <f t="shared" si="35"/>
        <v>0</v>
      </c>
      <c r="N117" s="54">
        <f t="shared" si="35"/>
        <v>0</v>
      </c>
      <c r="O117" s="54">
        <f t="shared" si="35"/>
        <v>0</v>
      </c>
      <c r="P117" s="54">
        <f t="shared" si="35"/>
        <v>0</v>
      </c>
      <c r="Q117" s="54">
        <f t="shared" si="35"/>
        <v>0</v>
      </c>
      <c r="R117" s="54">
        <f t="shared" si="35"/>
        <v>0</v>
      </c>
      <c r="S117" s="54">
        <f t="shared" si="35"/>
        <v>0</v>
      </c>
      <c r="T117" s="54">
        <f t="shared" si="35"/>
        <v>0</v>
      </c>
      <c r="U117" s="54">
        <f t="shared" si="35"/>
        <v>0</v>
      </c>
      <c r="V117" s="54">
        <f t="shared" si="35"/>
        <v>0</v>
      </c>
      <c r="W117" s="54">
        <f t="shared" si="35"/>
        <v>0</v>
      </c>
      <c r="X117" s="54">
        <f t="shared" si="35"/>
        <v>0</v>
      </c>
      <c r="Y117" s="54">
        <f t="shared" si="35"/>
        <v>0</v>
      </c>
      <c r="Z117" s="54">
        <f t="shared" si="35"/>
        <v>0</v>
      </c>
      <c r="AA117" s="54">
        <f t="shared" si="35"/>
        <v>0</v>
      </c>
      <c r="AB117" s="54">
        <f t="shared" si="35"/>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6">M120+(M120*$C$63)</f>
        <v>0</v>
      </c>
      <c r="O120" s="19">
        <f t="shared" si="36"/>
        <v>0</v>
      </c>
      <c r="P120" s="19">
        <f t="shared" si="36"/>
        <v>0</v>
      </c>
      <c r="Q120" s="19">
        <f t="shared" si="36"/>
        <v>0</v>
      </c>
      <c r="R120" s="19">
        <f t="shared" si="36"/>
        <v>0</v>
      </c>
      <c r="S120" s="19">
        <f t="shared" si="36"/>
        <v>0</v>
      </c>
      <c r="T120" s="19">
        <f t="shared" si="36"/>
        <v>0</v>
      </c>
      <c r="U120" s="19">
        <f t="shared" si="36"/>
        <v>0</v>
      </c>
      <c r="V120" s="19">
        <f t="shared" si="36"/>
        <v>0</v>
      </c>
      <c r="W120" s="19">
        <f t="shared" si="36"/>
        <v>0</v>
      </c>
      <c r="X120" s="19">
        <f t="shared" si="36"/>
        <v>0</v>
      </c>
      <c r="Y120" s="19">
        <f t="shared" si="36"/>
        <v>0</v>
      </c>
      <c r="Z120" s="19">
        <f t="shared" si="36"/>
        <v>0</v>
      </c>
      <c r="AA120" s="19">
        <f t="shared" si="36"/>
        <v>0</v>
      </c>
      <c r="AB120" s="19">
        <f t="shared" si="36"/>
        <v>0</v>
      </c>
    </row>
    <row r="121" spans="1:28" ht="17.100000000000001" customHeight="1">
      <c r="B121" t="s">
        <v>356</v>
      </c>
      <c r="C121" s="57">
        <v>0</v>
      </c>
      <c r="D121" s="39"/>
      <c r="I121" s="19">
        <f>C121*$I$76</f>
        <v>0</v>
      </c>
      <c r="J121" s="19">
        <f>C121*$J$76</f>
        <v>0</v>
      </c>
      <c r="K121" s="19">
        <f>J121+(J121*$C$63)</f>
        <v>0</v>
      </c>
      <c r="L121" s="19">
        <f t="shared" ref="L121:O121" si="37">K121+(K121*$C$63)</f>
        <v>0</v>
      </c>
      <c r="M121" s="19">
        <f t="shared" si="37"/>
        <v>0</v>
      </c>
      <c r="N121" s="19">
        <f t="shared" si="37"/>
        <v>0</v>
      </c>
      <c r="O121" s="19">
        <f t="shared" si="37"/>
        <v>0</v>
      </c>
      <c r="P121" s="19">
        <f t="shared" si="36"/>
        <v>0</v>
      </c>
      <c r="Q121" s="19">
        <f t="shared" si="36"/>
        <v>0</v>
      </c>
      <c r="R121" s="19">
        <f t="shared" si="36"/>
        <v>0</v>
      </c>
      <c r="S121" s="19">
        <f t="shared" si="36"/>
        <v>0</v>
      </c>
      <c r="T121" s="19">
        <f t="shared" si="36"/>
        <v>0</v>
      </c>
      <c r="U121" s="19">
        <f t="shared" si="36"/>
        <v>0</v>
      </c>
      <c r="V121" s="19">
        <f t="shared" si="36"/>
        <v>0</v>
      </c>
      <c r="W121" s="19">
        <f t="shared" si="36"/>
        <v>0</v>
      </c>
      <c r="X121" s="19">
        <f t="shared" si="36"/>
        <v>0</v>
      </c>
      <c r="Y121" s="19">
        <f t="shared" si="36"/>
        <v>0</v>
      </c>
      <c r="Z121" s="19">
        <f t="shared" si="36"/>
        <v>0</v>
      </c>
      <c r="AA121" s="19">
        <f t="shared" si="36"/>
        <v>0</v>
      </c>
      <c r="AB121" s="19">
        <f t="shared" si="36"/>
        <v>0</v>
      </c>
    </row>
    <row r="122" spans="1:28" ht="17.100000000000001" customHeight="1">
      <c r="B122" t="s">
        <v>357</v>
      </c>
      <c r="C122" s="127">
        <f>C64*C74</f>
        <v>0</v>
      </c>
      <c r="D122" s="39"/>
      <c r="I122" s="19">
        <f>C122*$I$76</f>
        <v>0</v>
      </c>
      <c r="J122" s="19">
        <f>C122*$J$76</f>
        <v>0</v>
      </c>
      <c r="K122" s="19">
        <f t="shared" ref="K122:Z123" si="38">J122+(J122*$C$63)</f>
        <v>0</v>
      </c>
      <c r="L122" s="19">
        <f t="shared" si="38"/>
        <v>0</v>
      </c>
      <c r="M122" s="19">
        <f t="shared" si="38"/>
        <v>0</v>
      </c>
      <c r="N122" s="19">
        <f t="shared" si="38"/>
        <v>0</v>
      </c>
      <c r="O122" s="19">
        <f t="shared" si="38"/>
        <v>0</v>
      </c>
      <c r="P122" s="19">
        <f t="shared" si="38"/>
        <v>0</v>
      </c>
      <c r="Q122" s="19">
        <f t="shared" si="38"/>
        <v>0</v>
      </c>
      <c r="R122" s="19">
        <f t="shared" si="38"/>
        <v>0</v>
      </c>
      <c r="S122" s="19">
        <f t="shared" si="38"/>
        <v>0</v>
      </c>
      <c r="T122" s="19">
        <f t="shared" si="38"/>
        <v>0</v>
      </c>
      <c r="U122" s="19">
        <f t="shared" si="38"/>
        <v>0</v>
      </c>
      <c r="V122" s="19">
        <f t="shared" si="38"/>
        <v>0</v>
      </c>
      <c r="W122" s="19">
        <f t="shared" si="38"/>
        <v>0</v>
      </c>
      <c r="X122" s="19">
        <f t="shared" si="38"/>
        <v>0</v>
      </c>
      <c r="Y122" s="19">
        <f t="shared" si="38"/>
        <v>0</v>
      </c>
      <c r="Z122" s="19">
        <f t="shared" si="36"/>
        <v>0</v>
      </c>
      <c r="AA122" s="19">
        <f t="shared" si="36"/>
        <v>0</v>
      </c>
      <c r="AB122" s="19">
        <f t="shared" si="36"/>
        <v>0</v>
      </c>
    </row>
    <row r="123" spans="1:28">
      <c r="B123" t="s">
        <v>336</v>
      </c>
      <c r="C123" s="57"/>
      <c r="D123" s="39"/>
      <c r="I123" s="19">
        <f>C123*$I$76</f>
        <v>0</v>
      </c>
      <c r="J123" s="19">
        <f>C123*$J$76</f>
        <v>0</v>
      </c>
      <c r="K123" s="19">
        <f t="shared" si="38"/>
        <v>0</v>
      </c>
      <c r="L123" s="19">
        <f t="shared" si="38"/>
        <v>0</v>
      </c>
      <c r="M123" s="19">
        <f t="shared" si="38"/>
        <v>0</v>
      </c>
      <c r="N123" s="19">
        <f t="shared" si="38"/>
        <v>0</v>
      </c>
      <c r="O123" s="19">
        <f t="shared" si="38"/>
        <v>0</v>
      </c>
      <c r="P123" s="19">
        <f t="shared" si="38"/>
        <v>0</v>
      </c>
      <c r="Q123" s="19">
        <f t="shared" si="38"/>
        <v>0</v>
      </c>
      <c r="R123" s="19">
        <f t="shared" si="38"/>
        <v>0</v>
      </c>
      <c r="S123" s="19">
        <f t="shared" si="38"/>
        <v>0</v>
      </c>
      <c r="T123" s="19">
        <f t="shared" si="38"/>
        <v>0</v>
      </c>
      <c r="U123" s="19">
        <f t="shared" si="38"/>
        <v>0</v>
      </c>
      <c r="V123" s="19">
        <f t="shared" si="38"/>
        <v>0</v>
      </c>
      <c r="W123" s="19">
        <f t="shared" si="38"/>
        <v>0</v>
      </c>
      <c r="X123" s="19">
        <f t="shared" si="38"/>
        <v>0</v>
      </c>
      <c r="Y123" s="19">
        <f t="shared" si="38"/>
        <v>0</v>
      </c>
      <c r="Z123" s="19">
        <f t="shared" si="38"/>
        <v>0</v>
      </c>
      <c r="AA123" s="19">
        <f t="shared" si="36"/>
        <v>0</v>
      </c>
      <c r="AB123" s="19">
        <f t="shared" si="36"/>
        <v>0</v>
      </c>
    </row>
    <row r="124" spans="1:28">
      <c r="B124" s="101" t="s">
        <v>358</v>
      </c>
      <c r="C124" s="55">
        <f>SUM(C119:C123)</f>
        <v>0</v>
      </c>
      <c r="D124" s="128"/>
      <c r="E124" s="10"/>
      <c r="F124" s="10"/>
      <c r="G124" s="10"/>
      <c r="H124" s="10"/>
      <c r="I124" s="55">
        <f t="shared" ref="I124:AB124" si="39">SUM(I119:I123)</f>
        <v>0</v>
      </c>
      <c r="J124" s="55">
        <f t="shared" si="39"/>
        <v>0</v>
      </c>
      <c r="K124" s="55">
        <f t="shared" si="39"/>
        <v>0</v>
      </c>
      <c r="L124" s="55">
        <f>SUM(L119:L123)</f>
        <v>0</v>
      </c>
      <c r="M124" s="55">
        <f t="shared" si="39"/>
        <v>0</v>
      </c>
      <c r="N124" s="55">
        <f t="shared" si="39"/>
        <v>0</v>
      </c>
      <c r="O124" s="55">
        <f t="shared" si="39"/>
        <v>0</v>
      </c>
      <c r="P124" s="55">
        <f t="shared" si="39"/>
        <v>0</v>
      </c>
      <c r="Q124" s="55">
        <f t="shared" si="39"/>
        <v>0</v>
      </c>
      <c r="R124" s="55">
        <f t="shared" si="39"/>
        <v>0</v>
      </c>
      <c r="S124" s="55">
        <f t="shared" si="39"/>
        <v>0</v>
      </c>
      <c r="T124" s="55">
        <f t="shared" si="39"/>
        <v>0</v>
      </c>
      <c r="U124" s="55">
        <f t="shared" si="39"/>
        <v>0</v>
      </c>
      <c r="V124" s="55">
        <f t="shared" si="39"/>
        <v>0</v>
      </c>
      <c r="W124" s="55">
        <f t="shared" si="39"/>
        <v>0</v>
      </c>
      <c r="X124" s="55">
        <f t="shared" si="39"/>
        <v>0</v>
      </c>
      <c r="Y124" s="55">
        <f t="shared" si="39"/>
        <v>0</v>
      </c>
      <c r="Z124" s="55">
        <f t="shared" si="39"/>
        <v>0</v>
      </c>
      <c r="AA124" s="55">
        <f t="shared" si="39"/>
        <v>0</v>
      </c>
      <c r="AB124" s="55">
        <f t="shared" si="39"/>
        <v>0</v>
      </c>
    </row>
    <row r="125" spans="1:28">
      <c r="B125" s="28" t="s">
        <v>359</v>
      </c>
      <c r="C125" s="25">
        <f>C103+C111+C117+C124</f>
        <v>0</v>
      </c>
      <c r="D125" s="26"/>
      <c r="E125" s="26"/>
      <c r="F125" s="26"/>
      <c r="G125" s="26"/>
      <c r="H125" s="26"/>
      <c r="I125" s="25">
        <f t="shared" ref="I125:AB125" si="40">I103+I111+I117+I124</f>
        <v>0</v>
      </c>
      <c r="J125" s="25">
        <f t="shared" si="40"/>
        <v>0</v>
      </c>
      <c r="K125" s="25">
        <f t="shared" si="40"/>
        <v>0</v>
      </c>
      <c r="L125" s="25">
        <f>L103+L111+L117+L124</f>
        <v>0</v>
      </c>
      <c r="M125" s="25">
        <f t="shared" si="40"/>
        <v>0</v>
      </c>
      <c r="N125" s="25">
        <f t="shared" si="40"/>
        <v>0</v>
      </c>
      <c r="O125" s="25">
        <f t="shared" si="40"/>
        <v>0</v>
      </c>
      <c r="P125" s="25">
        <f t="shared" si="40"/>
        <v>0</v>
      </c>
      <c r="Q125" s="25">
        <f t="shared" si="40"/>
        <v>0</v>
      </c>
      <c r="R125" s="25">
        <f t="shared" si="40"/>
        <v>0</v>
      </c>
      <c r="S125" s="25">
        <f t="shared" si="40"/>
        <v>0</v>
      </c>
      <c r="T125" s="25">
        <f t="shared" si="40"/>
        <v>0</v>
      </c>
      <c r="U125" s="25">
        <f t="shared" si="40"/>
        <v>0</v>
      </c>
      <c r="V125" s="25">
        <f t="shared" si="40"/>
        <v>0</v>
      </c>
      <c r="W125" s="25">
        <f t="shared" si="40"/>
        <v>0</v>
      </c>
      <c r="X125" s="25">
        <f t="shared" si="40"/>
        <v>0</v>
      </c>
      <c r="Y125" s="25">
        <f t="shared" si="40"/>
        <v>0</v>
      </c>
      <c r="Z125" s="25">
        <f t="shared" si="40"/>
        <v>0</v>
      </c>
      <c r="AA125" s="25">
        <f t="shared" si="40"/>
        <v>0</v>
      </c>
      <c r="AB125" s="25">
        <f t="shared" si="40"/>
        <v>0</v>
      </c>
    </row>
    <row r="127" spans="1:28">
      <c r="A127" s="83" t="s">
        <v>360</v>
      </c>
      <c r="B127" s="83"/>
      <c r="C127" s="84">
        <f>D94-C125</f>
        <v>0</v>
      </c>
      <c r="D127" s="83"/>
      <c r="E127" s="83"/>
      <c r="F127" s="83"/>
      <c r="G127" s="83"/>
      <c r="H127" s="83"/>
      <c r="I127" s="84">
        <f>I94-I125</f>
        <v>0</v>
      </c>
      <c r="J127" s="84">
        <f t="shared" ref="J127:AB127" si="41">J94-J125</f>
        <v>0</v>
      </c>
      <c r="K127" s="84">
        <f>K94-K125</f>
        <v>0</v>
      </c>
      <c r="L127" s="84">
        <f t="shared" si="41"/>
        <v>0</v>
      </c>
      <c r="M127" s="84">
        <f t="shared" si="41"/>
        <v>0</v>
      </c>
      <c r="N127" s="84">
        <f t="shared" si="41"/>
        <v>0</v>
      </c>
      <c r="O127" s="84">
        <f t="shared" si="41"/>
        <v>0</v>
      </c>
      <c r="P127" s="84">
        <f t="shared" si="41"/>
        <v>0</v>
      </c>
      <c r="Q127" s="84">
        <f t="shared" si="41"/>
        <v>0</v>
      </c>
      <c r="R127" s="84">
        <f t="shared" si="41"/>
        <v>0</v>
      </c>
      <c r="S127" s="84">
        <f t="shared" si="41"/>
        <v>0</v>
      </c>
      <c r="T127" s="84">
        <f t="shared" si="41"/>
        <v>0</v>
      </c>
      <c r="U127" s="84">
        <f t="shared" si="41"/>
        <v>0</v>
      </c>
      <c r="V127" s="84">
        <f t="shared" si="41"/>
        <v>0</v>
      </c>
      <c r="W127" s="84">
        <f t="shared" si="41"/>
        <v>0</v>
      </c>
      <c r="X127" s="84">
        <f t="shared" si="41"/>
        <v>0</v>
      </c>
      <c r="Y127" s="84">
        <f t="shared" si="41"/>
        <v>0</v>
      </c>
      <c r="Z127" s="84">
        <f t="shared" si="41"/>
        <v>0</v>
      </c>
      <c r="AA127" s="84">
        <f t="shared" si="41"/>
        <v>0</v>
      </c>
      <c r="AB127" s="84">
        <f t="shared" si="41"/>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42">C132*$J$76</f>
        <v>0</v>
      </c>
      <c r="K132" s="30">
        <f t="shared" ref="K132:Z134" si="43">J132</f>
        <v>0</v>
      </c>
      <c r="L132" s="30">
        <f t="shared" si="43"/>
        <v>0</v>
      </c>
      <c r="M132" s="30">
        <f t="shared" si="43"/>
        <v>0</v>
      </c>
      <c r="N132" s="30">
        <f t="shared" si="43"/>
        <v>0</v>
      </c>
      <c r="O132" s="30">
        <f t="shared" si="43"/>
        <v>0</v>
      </c>
      <c r="P132" s="30">
        <f t="shared" si="43"/>
        <v>0</v>
      </c>
      <c r="Q132" s="30">
        <f t="shared" si="43"/>
        <v>0</v>
      </c>
      <c r="R132" s="30">
        <f t="shared" si="43"/>
        <v>0</v>
      </c>
      <c r="S132" s="30">
        <f t="shared" si="43"/>
        <v>0</v>
      </c>
      <c r="T132" s="30">
        <f t="shared" si="43"/>
        <v>0</v>
      </c>
      <c r="U132" s="30">
        <f t="shared" si="43"/>
        <v>0</v>
      </c>
      <c r="V132" s="30">
        <f t="shared" si="43"/>
        <v>0</v>
      </c>
      <c r="W132" s="30">
        <f t="shared" si="43"/>
        <v>0</v>
      </c>
      <c r="X132" s="30">
        <f t="shared" si="43"/>
        <v>0</v>
      </c>
      <c r="Y132" s="30">
        <f t="shared" si="43"/>
        <v>0</v>
      </c>
      <c r="Z132" s="30">
        <f t="shared" si="43"/>
        <v>0</v>
      </c>
      <c r="AA132" s="30">
        <f t="shared" ref="AA132:AB133" si="44">Z132</f>
        <v>0</v>
      </c>
      <c r="AB132" s="30">
        <f t="shared" si="44"/>
        <v>0</v>
      </c>
    </row>
    <row r="133" spans="1:29">
      <c r="B133" s="79" t="s">
        <v>364</v>
      </c>
      <c r="C133" s="129">
        <f>N6</f>
        <v>0</v>
      </c>
      <c r="I133" s="30">
        <f>C133*$I$76</f>
        <v>0</v>
      </c>
      <c r="J133" s="30">
        <f t="shared" si="42"/>
        <v>0</v>
      </c>
      <c r="K133" s="30">
        <f t="shared" si="43"/>
        <v>0</v>
      </c>
      <c r="L133" s="30">
        <f t="shared" si="43"/>
        <v>0</v>
      </c>
      <c r="M133" s="30">
        <f t="shared" si="43"/>
        <v>0</v>
      </c>
      <c r="N133" s="30">
        <f t="shared" si="43"/>
        <v>0</v>
      </c>
      <c r="O133" s="30">
        <f t="shared" si="43"/>
        <v>0</v>
      </c>
      <c r="P133" s="30">
        <f t="shared" si="43"/>
        <v>0</v>
      </c>
      <c r="Q133" s="30">
        <f t="shared" si="43"/>
        <v>0</v>
      </c>
      <c r="R133" s="30">
        <f t="shared" si="43"/>
        <v>0</v>
      </c>
      <c r="S133" s="30">
        <f t="shared" si="43"/>
        <v>0</v>
      </c>
      <c r="T133" s="30">
        <f t="shared" si="43"/>
        <v>0</v>
      </c>
      <c r="U133" s="30">
        <f t="shared" si="43"/>
        <v>0</v>
      </c>
      <c r="V133" s="30">
        <f t="shared" si="43"/>
        <v>0</v>
      </c>
      <c r="W133" s="30">
        <f t="shared" si="43"/>
        <v>0</v>
      </c>
      <c r="X133" s="30">
        <f t="shared" si="43"/>
        <v>0</v>
      </c>
      <c r="Y133" s="30">
        <f t="shared" si="43"/>
        <v>0</v>
      </c>
      <c r="Z133" s="30">
        <f t="shared" si="43"/>
        <v>0</v>
      </c>
      <c r="AA133" s="30">
        <f t="shared" si="44"/>
        <v>0</v>
      </c>
      <c r="AB133" s="30">
        <f t="shared" si="44"/>
        <v>0</v>
      </c>
      <c r="AC133" s="30"/>
    </row>
    <row r="134" spans="1:29">
      <c r="B134" s="79" t="s">
        <v>229</v>
      </c>
      <c r="C134" s="129">
        <f>IF(F13="Annual Debt Service (Principal &amp; Interest)",H6,IF(F13="Interest Only",F6*3%/I76,IF(F13="Fully deferred for 55 years",0)))</f>
        <v>0</v>
      </c>
      <c r="I134" s="30">
        <f>C134*$I$76</f>
        <v>0</v>
      </c>
      <c r="J134" s="30">
        <f t="shared" si="42"/>
        <v>0</v>
      </c>
      <c r="K134" s="30">
        <f>J134</f>
        <v>0</v>
      </c>
      <c r="L134" s="30">
        <f t="shared" si="43"/>
        <v>0</v>
      </c>
      <c r="M134" s="30">
        <f t="shared" si="43"/>
        <v>0</v>
      </c>
      <c r="N134" s="30">
        <f t="shared" si="43"/>
        <v>0</v>
      </c>
      <c r="O134" s="30">
        <f t="shared" si="43"/>
        <v>0</v>
      </c>
      <c r="P134" s="30">
        <f t="shared" ref="P134" si="45">I134*$J$76</f>
        <v>0</v>
      </c>
      <c r="Q134" s="30">
        <f t="shared" ref="Q134" si="46">K134*$I$76</f>
        <v>0</v>
      </c>
      <c r="R134" s="30">
        <f t="shared" ref="R134" si="47">K134*$J$76</f>
        <v>0</v>
      </c>
      <c r="S134" s="30">
        <f t="shared" ref="S134" si="48">M134*$I$76</f>
        <v>0</v>
      </c>
      <c r="T134" s="30">
        <f t="shared" ref="T134" si="49">M134*$J$76</f>
        <v>0</v>
      </c>
      <c r="U134" s="30">
        <f t="shared" ref="U134" si="50">O134*$I$76</f>
        <v>0</v>
      </c>
      <c r="V134" s="30">
        <f t="shared" ref="V134" si="51">O134*$J$76</f>
        <v>0</v>
      </c>
      <c r="W134" s="30">
        <f t="shared" ref="W134" si="52">Q134*$I$76</f>
        <v>0</v>
      </c>
      <c r="X134" s="30">
        <f t="shared" ref="X134" si="53">Q134*$J$76</f>
        <v>0</v>
      </c>
      <c r="Y134" s="30">
        <f t="shared" ref="Y134" si="54">S134*$I$76</f>
        <v>0</v>
      </c>
      <c r="Z134" s="30">
        <f t="shared" ref="Z134" si="55">S134*$J$76</f>
        <v>0</v>
      </c>
      <c r="AA134" s="30">
        <f t="shared" ref="AA134" si="56">U134*$I$76</f>
        <v>0</v>
      </c>
      <c r="AB134" s="30">
        <f t="shared" ref="AB134" si="57">U134*$J$76</f>
        <v>0</v>
      </c>
    </row>
    <row r="135" spans="1:29">
      <c r="B135" s="79" t="s">
        <v>365</v>
      </c>
      <c r="C135" s="130">
        <v>0</v>
      </c>
      <c r="I135" s="30">
        <f>C135*I76</f>
        <v>0</v>
      </c>
      <c r="J135" s="30">
        <f t="shared" si="42"/>
        <v>0</v>
      </c>
      <c r="K135" s="30">
        <f>J135</f>
        <v>0</v>
      </c>
      <c r="L135" s="30">
        <f t="shared" ref="L135:Z136" si="58">K135</f>
        <v>0</v>
      </c>
      <c r="M135" s="30">
        <f t="shared" si="58"/>
        <v>0</v>
      </c>
      <c r="N135" s="30">
        <f t="shared" si="58"/>
        <v>0</v>
      </c>
      <c r="O135" s="30">
        <f t="shared" si="58"/>
        <v>0</v>
      </c>
      <c r="P135" s="30">
        <f t="shared" si="58"/>
        <v>0</v>
      </c>
      <c r="Q135" s="30">
        <f t="shared" si="58"/>
        <v>0</v>
      </c>
      <c r="R135" s="30">
        <f t="shared" si="58"/>
        <v>0</v>
      </c>
      <c r="S135" s="30">
        <f t="shared" si="58"/>
        <v>0</v>
      </c>
      <c r="T135" s="30">
        <f t="shared" si="58"/>
        <v>0</v>
      </c>
      <c r="U135" s="30">
        <f t="shared" si="58"/>
        <v>0</v>
      </c>
      <c r="V135" s="30">
        <f t="shared" si="58"/>
        <v>0</v>
      </c>
      <c r="W135" s="30">
        <f t="shared" si="58"/>
        <v>0</v>
      </c>
      <c r="X135" s="30">
        <f t="shared" si="58"/>
        <v>0</v>
      </c>
      <c r="Y135" s="30">
        <f t="shared" si="58"/>
        <v>0</v>
      </c>
      <c r="Z135" s="30">
        <f t="shared" si="58"/>
        <v>0</v>
      </c>
      <c r="AA135" s="30">
        <f t="shared" ref="AA135:AB136" si="59">Z135</f>
        <v>0</v>
      </c>
      <c r="AB135" s="30">
        <f t="shared" si="59"/>
        <v>0</v>
      </c>
    </row>
    <row r="136" spans="1:29">
      <c r="B136" s="79" t="s">
        <v>366</v>
      </c>
      <c r="C136" s="130">
        <f>D94*C73</f>
        <v>0</v>
      </c>
      <c r="I136" s="30">
        <f>C136*$I$76</f>
        <v>0</v>
      </c>
      <c r="J136" s="30">
        <f t="shared" si="42"/>
        <v>0</v>
      </c>
      <c r="K136" s="30">
        <f>J136</f>
        <v>0</v>
      </c>
      <c r="L136" s="30">
        <f t="shared" si="58"/>
        <v>0</v>
      </c>
      <c r="M136" s="30">
        <f t="shared" si="58"/>
        <v>0</v>
      </c>
      <c r="N136" s="30">
        <f t="shared" si="58"/>
        <v>0</v>
      </c>
      <c r="O136" s="30">
        <f t="shared" si="58"/>
        <v>0</v>
      </c>
      <c r="P136" s="30">
        <f t="shared" si="58"/>
        <v>0</v>
      </c>
      <c r="Q136" s="30">
        <f t="shared" si="58"/>
        <v>0</v>
      </c>
      <c r="R136" s="30">
        <f t="shared" si="58"/>
        <v>0</v>
      </c>
      <c r="S136" s="30">
        <f t="shared" si="58"/>
        <v>0</v>
      </c>
      <c r="T136" s="30">
        <f t="shared" si="58"/>
        <v>0</v>
      </c>
      <c r="U136" s="30">
        <f t="shared" si="58"/>
        <v>0</v>
      </c>
      <c r="V136" s="30">
        <f t="shared" si="58"/>
        <v>0</v>
      </c>
      <c r="W136" s="30">
        <f t="shared" si="58"/>
        <v>0</v>
      </c>
      <c r="X136" s="30">
        <f t="shared" si="58"/>
        <v>0</v>
      </c>
      <c r="Y136" s="30">
        <f t="shared" si="58"/>
        <v>0</v>
      </c>
      <c r="Z136" s="30">
        <f t="shared" si="58"/>
        <v>0</v>
      </c>
      <c r="AA136" s="30">
        <f t="shared" si="59"/>
        <v>0</v>
      </c>
      <c r="AB136" s="30">
        <f t="shared" si="59"/>
        <v>0</v>
      </c>
    </row>
    <row r="137" spans="1:29" ht="17.100000000000001" thickBot="1">
      <c r="B137" s="80" t="s">
        <v>367</v>
      </c>
      <c r="C137" s="81">
        <f>C127-SUM(C132:C136)</f>
        <v>0</v>
      </c>
      <c r="I137" s="211">
        <f>I127-SUM(I132:I136)</f>
        <v>0</v>
      </c>
      <c r="J137" s="211">
        <f t="shared" ref="J137:S137" si="60">J127-SUM(J132:J136)</f>
        <v>0</v>
      </c>
      <c r="K137" s="211">
        <f t="shared" si="60"/>
        <v>0</v>
      </c>
      <c r="L137" s="211">
        <f t="shared" si="60"/>
        <v>0</v>
      </c>
      <c r="M137" s="211">
        <f t="shared" si="60"/>
        <v>0</v>
      </c>
      <c r="N137" s="211">
        <f t="shared" si="60"/>
        <v>0</v>
      </c>
      <c r="O137" s="211">
        <f t="shared" si="60"/>
        <v>0</v>
      </c>
      <c r="P137" s="211">
        <f t="shared" si="60"/>
        <v>0</v>
      </c>
      <c r="Q137" s="211">
        <f t="shared" si="60"/>
        <v>0</v>
      </c>
      <c r="R137" s="211">
        <f t="shared" si="60"/>
        <v>0</v>
      </c>
      <c r="S137" s="211">
        <f t="shared" si="60"/>
        <v>0</v>
      </c>
      <c r="T137" s="211">
        <f>T127-SUM(T132:T136)</f>
        <v>0</v>
      </c>
      <c r="U137" s="211">
        <f t="shared" ref="U137" si="61">U127-SUM(U132:U136)</f>
        <v>0</v>
      </c>
      <c r="V137" s="211">
        <f t="shared" ref="V137" si="62">V127-SUM(V132:V136)</f>
        <v>0</v>
      </c>
      <c r="W137" s="211">
        <f t="shared" ref="W137" si="63">W127-SUM(W132:W136)</f>
        <v>0</v>
      </c>
      <c r="X137" s="211">
        <f t="shared" ref="X137" si="64">X127-SUM(X132:X136)</f>
        <v>0</v>
      </c>
      <c r="Y137" s="211">
        <f t="shared" ref="Y137" si="65">Y127-SUM(Y132:Y136)</f>
        <v>0</v>
      </c>
      <c r="Z137" s="211">
        <f t="shared" ref="Z137" si="66">Z127-SUM(Z132:Z136)</f>
        <v>0</v>
      </c>
      <c r="AA137" s="211">
        <f t="shared" ref="AA137" si="67">AA127-SUM(AA132:AA136)</f>
        <v>0</v>
      </c>
      <c r="AB137" s="211">
        <f t="shared" ref="AB137" si="68">AB127-SUM(AB132:AB136)</f>
        <v>0</v>
      </c>
    </row>
    <row r="138" spans="1:29">
      <c r="B138" s="208"/>
      <c r="C138" s="209"/>
      <c r="I138" s="30"/>
      <c r="J138" s="30"/>
      <c r="K138" s="30"/>
      <c r="L138" s="30"/>
      <c r="M138" s="30"/>
      <c r="N138" s="30"/>
      <c r="O138" s="30"/>
      <c r="P138" s="30"/>
      <c r="Q138" s="30"/>
      <c r="R138" s="30"/>
      <c r="S138" s="30"/>
      <c r="T138" s="30"/>
      <c r="U138" s="30"/>
      <c r="V138" s="30"/>
      <c r="W138" s="30"/>
      <c r="X138" s="30"/>
      <c r="Y138" s="30"/>
      <c r="Z138" s="30"/>
      <c r="AA138" s="30"/>
      <c r="AB138" s="30"/>
    </row>
    <row r="139" spans="1:29" ht="33.950000000000003">
      <c r="B139" s="207" t="s">
        <v>368</v>
      </c>
      <c r="C139" s="210"/>
      <c r="I139" s="30">
        <f>IF(OR(I137&gt;0,$C$83&lt;=0),0,MIN(-I137,($C$83*($F$14/20))))</f>
        <v>0</v>
      </c>
      <c r="J139" s="30">
        <f t="shared" ref="J139:AB139" si="69">IF(OR(J137&gt;0,$C$83&lt;=0),0,MIN(-J137,($C$83*($F$14/20))))</f>
        <v>0</v>
      </c>
      <c r="K139" s="30">
        <f t="shared" si="69"/>
        <v>0</v>
      </c>
      <c r="L139" s="30">
        <f t="shared" si="69"/>
        <v>0</v>
      </c>
      <c r="M139" s="30">
        <f t="shared" si="69"/>
        <v>0</v>
      </c>
      <c r="N139" s="30">
        <f t="shared" si="69"/>
        <v>0</v>
      </c>
      <c r="O139" s="30">
        <f t="shared" si="69"/>
        <v>0</v>
      </c>
      <c r="P139" s="30">
        <f t="shared" si="69"/>
        <v>0</v>
      </c>
      <c r="Q139" s="30">
        <f t="shared" si="69"/>
        <v>0</v>
      </c>
      <c r="R139" s="30">
        <f t="shared" si="69"/>
        <v>0</v>
      </c>
      <c r="S139" s="30">
        <f t="shared" si="69"/>
        <v>0</v>
      </c>
      <c r="T139" s="30">
        <f t="shared" si="69"/>
        <v>0</v>
      </c>
      <c r="U139" s="30">
        <f t="shared" si="69"/>
        <v>0</v>
      </c>
      <c r="V139" s="30">
        <f t="shared" si="69"/>
        <v>0</v>
      </c>
      <c r="W139" s="30">
        <f t="shared" si="69"/>
        <v>0</v>
      </c>
      <c r="X139" s="30">
        <f t="shared" si="69"/>
        <v>0</v>
      </c>
      <c r="Y139" s="30">
        <f t="shared" si="69"/>
        <v>0</v>
      </c>
      <c r="Z139" s="30">
        <f t="shared" si="69"/>
        <v>0</v>
      </c>
      <c r="AA139" s="30">
        <f t="shared" si="69"/>
        <v>0</v>
      </c>
      <c r="AB139" s="30">
        <f t="shared" si="69"/>
        <v>0</v>
      </c>
      <c r="AC139" s="33">
        <f>SUM(I139:AB139)</f>
        <v>0</v>
      </c>
    </row>
    <row r="140" spans="1:29">
      <c r="B140" s="208"/>
      <c r="C140" s="209"/>
      <c r="I140" s="30"/>
      <c r="J140" s="30"/>
      <c r="K140" s="30"/>
      <c r="L140" s="30"/>
      <c r="M140" s="30"/>
      <c r="N140" s="30"/>
      <c r="O140" s="30"/>
      <c r="P140" s="30"/>
      <c r="Q140" s="30"/>
      <c r="R140" s="30"/>
      <c r="S140" s="30"/>
      <c r="T140" s="30"/>
      <c r="U140" s="30"/>
      <c r="V140" s="30"/>
      <c r="W140" s="30"/>
      <c r="X140" s="30"/>
      <c r="Y140" s="30"/>
      <c r="Z140" s="30"/>
      <c r="AA140" s="30"/>
      <c r="AB140" s="30"/>
    </row>
    <row r="142" spans="1:29" ht="17.100000000000001" thickBot="1">
      <c r="A142" s="48" t="s">
        <v>360</v>
      </c>
      <c r="B142" s="48"/>
      <c r="C142" s="48"/>
      <c r="D142" s="48"/>
      <c r="E142" s="48"/>
      <c r="F142" s="48"/>
      <c r="G142" s="48"/>
      <c r="H142" s="48"/>
      <c r="I142" s="49">
        <f>I137</f>
        <v>0</v>
      </c>
      <c r="J142" s="49">
        <f>J137</f>
        <v>0</v>
      </c>
      <c r="K142" s="49">
        <f>K137</f>
        <v>0</v>
      </c>
      <c r="L142" s="49">
        <f t="shared" ref="L142:AB142" si="70">L137</f>
        <v>0</v>
      </c>
      <c r="M142" s="49">
        <f t="shared" si="70"/>
        <v>0</v>
      </c>
      <c r="N142" s="49">
        <f t="shared" si="70"/>
        <v>0</v>
      </c>
      <c r="O142" s="49">
        <f t="shared" si="70"/>
        <v>0</v>
      </c>
      <c r="P142" s="49">
        <f t="shared" si="70"/>
        <v>0</v>
      </c>
      <c r="Q142" s="49">
        <f t="shared" si="70"/>
        <v>0</v>
      </c>
      <c r="R142" s="49">
        <f t="shared" si="70"/>
        <v>0</v>
      </c>
      <c r="S142" s="49">
        <f t="shared" si="70"/>
        <v>0</v>
      </c>
      <c r="T142" s="49">
        <f t="shared" si="70"/>
        <v>0</v>
      </c>
      <c r="U142" s="49">
        <f t="shared" si="70"/>
        <v>0</v>
      </c>
      <c r="V142" s="49">
        <f t="shared" si="70"/>
        <v>0</v>
      </c>
      <c r="W142" s="49">
        <f>W137</f>
        <v>0</v>
      </c>
      <c r="X142" s="49">
        <f t="shared" si="70"/>
        <v>0</v>
      </c>
      <c r="Y142" s="49">
        <f t="shared" si="70"/>
        <v>0</v>
      </c>
      <c r="Z142" s="49">
        <f t="shared" si="70"/>
        <v>0</v>
      </c>
      <c r="AA142" s="49">
        <f t="shared" si="70"/>
        <v>0</v>
      </c>
      <c r="AB142" s="49">
        <f t="shared" si="70"/>
        <v>0</v>
      </c>
    </row>
    <row r="143" spans="1:29" ht="17.100000000000001" thickTop="1"/>
    <row r="144" spans="1:29">
      <c r="B144" s="1" t="s">
        <v>370</v>
      </c>
      <c r="C144" s="99" t="e">
        <f>C127/C133</f>
        <v>#DIV/0!</v>
      </c>
      <c r="D144" s="99"/>
      <c r="E144" s="99"/>
      <c r="F144" s="99"/>
      <c r="G144" s="99"/>
      <c r="H144" s="99"/>
      <c r="I144" s="99" t="e">
        <f t="shared" ref="I144:AB144" si="71">I127/I134</f>
        <v>#DIV/0!</v>
      </c>
      <c r="J144" s="99" t="e">
        <f t="shared" si="71"/>
        <v>#DIV/0!</v>
      </c>
      <c r="K144" s="99" t="e">
        <f t="shared" si="71"/>
        <v>#DIV/0!</v>
      </c>
      <c r="L144" s="99" t="e">
        <f t="shared" si="71"/>
        <v>#DIV/0!</v>
      </c>
      <c r="M144" s="99" t="e">
        <f t="shared" si="71"/>
        <v>#DIV/0!</v>
      </c>
      <c r="N144" s="99" t="e">
        <f t="shared" si="71"/>
        <v>#DIV/0!</v>
      </c>
      <c r="O144" s="99" t="e">
        <f t="shared" si="71"/>
        <v>#DIV/0!</v>
      </c>
      <c r="P144" s="99" t="e">
        <f t="shared" si="71"/>
        <v>#DIV/0!</v>
      </c>
      <c r="Q144" s="99" t="e">
        <f t="shared" si="71"/>
        <v>#DIV/0!</v>
      </c>
      <c r="R144" s="99" t="e">
        <f t="shared" si="71"/>
        <v>#DIV/0!</v>
      </c>
      <c r="S144" s="99" t="e">
        <f t="shared" si="71"/>
        <v>#DIV/0!</v>
      </c>
      <c r="T144" s="99" t="e">
        <f t="shared" si="71"/>
        <v>#DIV/0!</v>
      </c>
      <c r="U144" s="99" t="e">
        <f t="shared" si="71"/>
        <v>#DIV/0!</v>
      </c>
      <c r="V144" s="99" t="e">
        <f t="shared" si="71"/>
        <v>#DIV/0!</v>
      </c>
      <c r="W144" s="99" t="e">
        <f t="shared" si="71"/>
        <v>#DIV/0!</v>
      </c>
      <c r="X144" s="99" t="e">
        <f t="shared" si="71"/>
        <v>#DIV/0!</v>
      </c>
      <c r="Y144" s="99" t="e">
        <f t="shared" si="71"/>
        <v>#DIV/0!</v>
      </c>
      <c r="Z144" s="99" t="e">
        <f t="shared" si="71"/>
        <v>#DIV/0!</v>
      </c>
      <c r="AA144" s="99" t="e">
        <f t="shared" si="71"/>
        <v>#DIV/0!</v>
      </c>
      <c r="AB144" s="99" t="e">
        <f t="shared" si="71"/>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f t="shared" ref="F153:L153" si="72">F152*2</f>
        <v>0</v>
      </c>
      <c r="G153" s="193">
        <f t="shared" si="72"/>
        <v>0</v>
      </c>
      <c r="H153" s="193">
        <f t="shared" si="72"/>
        <v>0</v>
      </c>
      <c r="I153" s="193">
        <f t="shared" si="72"/>
        <v>0</v>
      </c>
      <c r="J153" s="193">
        <f t="shared" si="72"/>
        <v>0</v>
      </c>
      <c r="K153" s="193">
        <f t="shared" si="72"/>
        <v>0</v>
      </c>
      <c r="L153" s="193">
        <f t="shared" si="72"/>
        <v>0</v>
      </c>
    </row>
    <row r="154" spans="1:29" ht="17.100000000000001" thickBot="1">
      <c r="A154" s="216"/>
      <c r="B154" s="109" t="s">
        <v>383</v>
      </c>
      <c r="C154" s="110"/>
      <c r="D154" s="111"/>
      <c r="E154" s="113"/>
      <c r="F154" s="113"/>
      <c r="G154" s="113"/>
      <c r="H154" s="113"/>
      <c r="I154" s="113"/>
      <c r="J154" s="113" t="s">
        <v>261</v>
      </c>
      <c r="K154" s="113" t="s">
        <v>261</v>
      </c>
      <c r="L154" s="114"/>
    </row>
  </sheetData>
  <dataConsolidate/>
  <mergeCells count="1">
    <mergeCell ref="A151:A154"/>
  </mergeCells>
  <conditionalFormatting sqref="C107:C108">
    <cfRule type="expression" dxfId="95" priority="3" stopIfTrue="1">
      <formula>$C$82&lt;=16</formula>
    </cfRule>
    <cfRule type="expression" dxfId="94" priority="4">
      <formula>$C$82&gt;16</formula>
    </cfRule>
  </conditionalFormatting>
  <conditionalFormatting sqref="C144 I144:AB144">
    <cfRule type="cellIs" dxfId="93" priority="1" operator="greaterThan">
      <formula>1.15</formula>
    </cfRule>
    <cfRule type="cellIs" dxfId="92" priority="2" operator="lessThan">
      <formula>1.15</formula>
    </cfRule>
  </conditionalFormatting>
  <dataValidations count="8">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688E2098-8D08-4643-850A-B4C9FE355E26}">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902837A9-7699-FF48-A21B-0502C50C8580}">
      <formula1>C82&gt;16</formula1>
    </dataValidation>
    <dataValidation type="list" allowBlank="1" showInputMessage="1" showErrorMessage="1" sqref="F13" xr:uid="{F9A14AFA-1289-1240-AC8D-FFB1A6A370AF}">
      <formula1>"Annual Debt Service (Principal &amp; Interest),Interest Only,Fully deferred for 55 years"</formula1>
    </dataValidation>
    <dataValidation type="list" allowBlank="1" showInputMessage="1" showErrorMessage="1" sqref="F11" xr:uid="{27B7E4B2-994E-E64C-92F9-E9F91253A120}">
      <formula1>"Yes,No"</formula1>
    </dataValidation>
    <dataValidation type="list" allowBlank="1" showInputMessage="1" showErrorMessage="1" sqref="L10:L13 F12" xr:uid="{0D6883C5-D3DC-FC4A-8431-8C489CEAA70D}">
      <formula1>"Yes, No"</formula1>
    </dataValidation>
    <dataValidation type="list" allowBlank="1" showInputMessage="1" showErrorMessage="1" sqref="C8" xr:uid="{EB1FFF4F-2DAB-974E-842D-9C208D34DA76}">
      <formula1>"Northern California, Southern California, Rural"</formula1>
    </dataValidation>
    <dataValidation type="whole" operator="lessThanOrEqual" allowBlank="1" showInputMessage="1" showErrorMessage="1" sqref="C83" xr:uid="{0A84328D-C917-E640-8351-117E1BA6B899}">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3FE8A07A-A0CB-9D4F-ADDE-E9DA2E54F8B4}"/>
  </dataValidations>
  <pageMargins left="0.7" right="0.7" top="0.75" bottom="0.75" header="0.3" footer="0.3"/>
  <pageSetup orientation="portrait" r:id="rId1"/>
  <ignoredErrors>
    <ignoredError sqref="K90:AB90"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F401C-F0B2-604E-9E06-F485E090EB69}">
  <dimension ref="A1:AC155"/>
  <sheetViews>
    <sheetView topLeftCell="L71"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AB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si="3"/>
        <v>0</v>
      </c>
      <c r="AB78" s="20">
        <f t="shared" si="3"/>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3"/>
        <v>0</v>
      </c>
      <c r="AB79" s="20">
        <f t="shared" si="3"/>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3"/>
        <v>0</v>
      </c>
      <c r="AB80" s="20">
        <f t="shared" si="3"/>
        <v>0</v>
      </c>
    </row>
    <row r="81" spans="1:28">
      <c r="B81" t="s">
        <v>316</v>
      </c>
      <c r="C81" s="50">
        <v>0</v>
      </c>
      <c r="D81" s="53">
        <v>0</v>
      </c>
      <c r="E81">
        <f t="shared" ref="E81" si="4">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3"/>
        <v>0</v>
      </c>
      <c r="AB81" s="20">
        <f t="shared" si="3"/>
        <v>0</v>
      </c>
    </row>
    <row r="82" spans="1:28">
      <c r="B82" s="1" t="s">
        <v>317</v>
      </c>
      <c r="C82" s="102">
        <f>SUM(C78:C81)</f>
        <v>0</v>
      </c>
      <c r="D82" s="54"/>
      <c r="E82" s="54">
        <f>SUM(E78:E81)</f>
        <v>0</v>
      </c>
      <c r="I82" s="45">
        <f>SUM(I78:I81)</f>
        <v>0</v>
      </c>
      <c r="J82" s="46">
        <f t="shared" ref="J82:M82" si="5">SUM(J78:J81)</f>
        <v>0</v>
      </c>
      <c r="K82" s="46">
        <f t="shared" si="5"/>
        <v>0</v>
      </c>
      <c r="L82" s="46">
        <f t="shared" si="5"/>
        <v>0</v>
      </c>
      <c r="M82" s="46">
        <f t="shared" si="5"/>
        <v>0</v>
      </c>
      <c r="N82" s="46">
        <f>SUM(N78:N81)</f>
        <v>0</v>
      </c>
      <c r="O82" s="46">
        <f t="shared" ref="O82:P82" si="6">SUM(O78:O81)</f>
        <v>0</v>
      </c>
      <c r="P82" s="46">
        <f t="shared" si="6"/>
        <v>0</v>
      </c>
      <c r="Q82" s="46">
        <f>SUM(Q78:Q81)</f>
        <v>0</v>
      </c>
      <c r="R82" s="46">
        <f t="shared" ref="R82:U82" si="7">SUM(R78:R81)</f>
        <v>0</v>
      </c>
      <c r="S82" s="46">
        <f t="shared" si="7"/>
        <v>0</v>
      </c>
      <c r="T82" s="46">
        <f t="shared" si="7"/>
        <v>0</v>
      </c>
      <c r="U82" s="46">
        <f t="shared" si="7"/>
        <v>0</v>
      </c>
      <c r="V82" s="46">
        <f>SUM(V78:V81)</f>
        <v>0</v>
      </c>
      <c r="W82" s="46">
        <f>SUM(W78:W81)</f>
        <v>0</v>
      </c>
      <c r="X82" s="46">
        <f t="shared" ref="X82:AA82" si="8">SUM(X78:X81)</f>
        <v>0</v>
      </c>
      <c r="Y82" s="46">
        <f t="shared" si="8"/>
        <v>0</v>
      </c>
      <c r="Z82" s="46">
        <f t="shared" si="8"/>
        <v>0</v>
      </c>
      <c r="AA82" s="46">
        <f t="shared" si="8"/>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9">K82</f>
        <v>0</v>
      </c>
      <c r="L87" s="19">
        <f t="shared" si="9"/>
        <v>0</v>
      </c>
      <c r="M87" s="19">
        <f t="shared" si="9"/>
        <v>0</v>
      </c>
      <c r="N87" s="19">
        <f t="shared" si="9"/>
        <v>0</v>
      </c>
      <c r="O87" s="19">
        <f t="shared" si="9"/>
        <v>0</v>
      </c>
      <c r="P87" s="19">
        <f t="shared" si="9"/>
        <v>0</v>
      </c>
      <c r="Q87" s="19">
        <f t="shared" si="9"/>
        <v>0</v>
      </c>
      <c r="R87" s="19">
        <f t="shared" si="9"/>
        <v>0</v>
      </c>
      <c r="S87" s="19">
        <f>S82</f>
        <v>0</v>
      </c>
      <c r="T87" s="19">
        <f t="shared" si="9"/>
        <v>0</v>
      </c>
      <c r="U87" s="19">
        <f t="shared" si="9"/>
        <v>0</v>
      </c>
      <c r="V87" s="19">
        <f t="shared" si="9"/>
        <v>0</v>
      </c>
      <c r="W87" s="19">
        <f t="shared" si="9"/>
        <v>0</v>
      </c>
      <c r="X87" s="19">
        <f t="shared" si="9"/>
        <v>0</v>
      </c>
      <c r="Y87" s="19">
        <f t="shared" si="9"/>
        <v>0</v>
      </c>
      <c r="Z87" s="19">
        <f>Z82</f>
        <v>0</v>
      </c>
      <c r="AA87" s="19">
        <f t="shared" si="9"/>
        <v>0</v>
      </c>
      <c r="AB87" s="19">
        <f t="shared" si="9"/>
        <v>0</v>
      </c>
    </row>
    <row r="88" spans="1:28">
      <c r="B88" t="s">
        <v>324</v>
      </c>
      <c r="C88" s="56"/>
      <c r="D88" s="19">
        <f>C88*C61</f>
        <v>0</v>
      </c>
      <c r="I88" s="19">
        <f>D88*$I$76</f>
        <v>0</v>
      </c>
      <c r="J88" s="19">
        <f>D88*$J$76</f>
        <v>0</v>
      </c>
      <c r="K88" s="19">
        <f t="shared" ref="K88:AB89" si="10">J88+(J88*$C$62)</f>
        <v>0</v>
      </c>
      <c r="L88" s="19">
        <f t="shared" si="10"/>
        <v>0</v>
      </c>
      <c r="M88" s="19">
        <f t="shared" si="10"/>
        <v>0</v>
      </c>
      <c r="N88" s="19">
        <f t="shared" si="10"/>
        <v>0</v>
      </c>
      <c r="O88" s="19">
        <f t="shared" si="10"/>
        <v>0</v>
      </c>
      <c r="P88" s="19">
        <f t="shared" si="10"/>
        <v>0</v>
      </c>
      <c r="Q88" s="19">
        <f t="shared" si="10"/>
        <v>0</v>
      </c>
      <c r="R88" s="19">
        <f t="shared" si="10"/>
        <v>0</v>
      </c>
      <c r="S88" s="19">
        <f t="shared" si="10"/>
        <v>0</v>
      </c>
      <c r="T88" s="19">
        <f t="shared" si="10"/>
        <v>0</v>
      </c>
      <c r="U88" s="19">
        <f t="shared" si="10"/>
        <v>0</v>
      </c>
      <c r="V88" s="19">
        <f t="shared" si="10"/>
        <v>0</v>
      </c>
      <c r="W88" s="19">
        <f t="shared" si="10"/>
        <v>0</v>
      </c>
      <c r="X88" s="19">
        <f t="shared" si="10"/>
        <v>0</v>
      </c>
      <c r="Y88" s="19">
        <f>X88+(X88*$C$62)</f>
        <v>0</v>
      </c>
      <c r="Z88" s="19">
        <f t="shared" si="10"/>
        <v>0</v>
      </c>
      <c r="AA88" s="19">
        <f t="shared" si="10"/>
        <v>0</v>
      </c>
      <c r="AB88" s="19">
        <f t="shared" si="10"/>
        <v>0</v>
      </c>
    </row>
    <row r="89" spans="1:28">
      <c r="B89" t="s">
        <v>325</v>
      </c>
      <c r="C89" s="56"/>
      <c r="D89" s="19">
        <f>C89*C60</f>
        <v>0</v>
      </c>
      <c r="I89" s="19">
        <f>D89*$I$76</f>
        <v>0</v>
      </c>
      <c r="J89" s="19">
        <f>D89*$J$76</f>
        <v>0</v>
      </c>
      <c r="K89" s="19">
        <f t="shared" si="10"/>
        <v>0</v>
      </c>
      <c r="L89" s="19">
        <f t="shared" si="10"/>
        <v>0</v>
      </c>
      <c r="M89" s="19">
        <f t="shared" si="10"/>
        <v>0</v>
      </c>
      <c r="N89" s="19">
        <f t="shared" si="10"/>
        <v>0</v>
      </c>
      <c r="O89" s="19">
        <f t="shared" si="10"/>
        <v>0</v>
      </c>
      <c r="P89" s="19">
        <f t="shared" si="10"/>
        <v>0</v>
      </c>
      <c r="Q89" s="19">
        <f t="shared" si="10"/>
        <v>0</v>
      </c>
      <c r="R89" s="19">
        <f t="shared" si="10"/>
        <v>0</v>
      </c>
      <c r="S89" s="19">
        <f t="shared" si="10"/>
        <v>0</v>
      </c>
      <c r="T89" s="19">
        <f t="shared" si="10"/>
        <v>0</v>
      </c>
      <c r="U89" s="19">
        <f t="shared" si="10"/>
        <v>0</v>
      </c>
      <c r="V89" s="19">
        <f t="shared" si="10"/>
        <v>0</v>
      </c>
      <c r="W89" s="19">
        <f t="shared" si="10"/>
        <v>0</v>
      </c>
      <c r="X89" s="19">
        <f t="shared" si="10"/>
        <v>0</v>
      </c>
      <c r="Y89" s="19">
        <f t="shared" si="10"/>
        <v>0</v>
      </c>
      <c r="Z89" s="19">
        <f t="shared" si="10"/>
        <v>0</v>
      </c>
      <c r="AA89" s="19">
        <f t="shared" si="10"/>
        <v>0</v>
      </c>
      <c r="AB89" s="19">
        <f t="shared" si="10"/>
        <v>0</v>
      </c>
    </row>
    <row r="90" spans="1:28">
      <c r="B90" t="s">
        <v>326</v>
      </c>
      <c r="D90" s="18">
        <f>(D87+D88+D89)*-C68</f>
        <v>0</v>
      </c>
      <c r="E90" s="18"/>
      <c r="F90" s="18"/>
      <c r="G90" s="18"/>
      <c r="I90" s="30">
        <f>D90*$I$76</f>
        <v>0</v>
      </c>
      <c r="J90" s="30">
        <f>-((J87+J88+J89)*$C$68)</f>
        <v>0</v>
      </c>
      <c r="K90" s="30">
        <f t="shared" ref="K90:AB90" si="11">-((K87+K88+K89)*$C$68)</f>
        <v>0</v>
      </c>
      <c r="L90" s="30">
        <f t="shared" si="11"/>
        <v>0</v>
      </c>
      <c r="M90" s="30">
        <f t="shared" si="11"/>
        <v>0</v>
      </c>
      <c r="N90" s="30">
        <f t="shared" si="11"/>
        <v>0</v>
      </c>
      <c r="O90" s="30">
        <f t="shared" si="11"/>
        <v>0</v>
      </c>
      <c r="P90" s="30">
        <f t="shared" si="11"/>
        <v>0</v>
      </c>
      <c r="Q90" s="30">
        <f t="shared" si="11"/>
        <v>0</v>
      </c>
      <c r="R90" s="30">
        <f t="shared" si="11"/>
        <v>0</v>
      </c>
      <c r="S90" s="30">
        <f t="shared" si="11"/>
        <v>0</v>
      </c>
      <c r="T90" s="30">
        <f t="shared" si="11"/>
        <v>0</v>
      </c>
      <c r="U90" s="30">
        <f t="shared" si="11"/>
        <v>0</v>
      </c>
      <c r="V90" s="30">
        <f t="shared" si="11"/>
        <v>0</v>
      </c>
      <c r="W90" s="30">
        <f t="shared" si="11"/>
        <v>0</v>
      </c>
      <c r="X90" s="30">
        <f t="shared" si="11"/>
        <v>0</v>
      </c>
      <c r="Y90" s="30">
        <f t="shared" si="11"/>
        <v>0</v>
      </c>
      <c r="Z90" s="30">
        <f t="shared" si="11"/>
        <v>0</v>
      </c>
      <c r="AA90" s="30">
        <f t="shared" si="11"/>
        <v>0</v>
      </c>
      <c r="AB90" s="30">
        <f t="shared" si="11"/>
        <v>0</v>
      </c>
    </row>
    <row r="91" spans="1:28">
      <c r="B91" t="s">
        <v>327</v>
      </c>
      <c r="C91" s="166"/>
      <c r="D91" s="56"/>
      <c r="I91" s="19">
        <f>C91*$I$76</f>
        <v>0</v>
      </c>
      <c r="J91" s="19">
        <f>C91*$J$76</f>
        <v>0</v>
      </c>
      <c r="K91" s="19">
        <f t="shared" ref="K91:AB92" si="12">J91+(J91*$C$62)</f>
        <v>0</v>
      </c>
      <c r="L91" s="19">
        <f t="shared" si="12"/>
        <v>0</v>
      </c>
      <c r="M91" s="19">
        <f t="shared" si="12"/>
        <v>0</v>
      </c>
      <c r="N91" s="19">
        <f t="shared" si="12"/>
        <v>0</v>
      </c>
      <c r="O91" s="19">
        <f t="shared" si="12"/>
        <v>0</v>
      </c>
      <c r="P91" s="19">
        <f t="shared" si="12"/>
        <v>0</v>
      </c>
      <c r="Q91" s="19">
        <f t="shared" si="12"/>
        <v>0</v>
      </c>
      <c r="R91" s="19">
        <f t="shared" si="12"/>
        <v>0</v>
      </c>
      <c r="S91" s="19">
        <f t="shared" si="12"/>
        <v>0</v>
      </c>
      <c r="T91" s="19">
        <f t="shared" si="12"/>
        <v>0</v>
      </c>
      <c r="U91" s="19">
        <f t="shared" si="12"/>
        <v>0</v>
      </c>
      <c r="V91" s="19">
        <f t="shared" si="12"/>
        <v>0</v>
      </c>
      <c r="W91" s="19">
        <f t="shared" si="12"/>
        <v>0</v>
      </c>
      <c r="X91" s="19">
        <f t="shared" si="12"/>
        <v>0</v>
      </c>
      <c r="Y91" s="19">
        <f t="shared" si="12"/>
        <v>0</v>
      </c>
      <c r="Z91" s="19">
        <f t="shared" si="12"/>
        <v>0</v>
      </c>
      <c r="AA91" s="19">
        <f t="shared" si="12"/>
        <v>0</v>
      </c>
      <c r="AB91" s="19">
        <f t="shared" si="12"/>
        <v>0</v>
      </c>
    </row>
    <row r="92" spans="1:28">
      <c r="B92" t="s">
        <v>328</v>
      </c>
      <c r="C92" s="166"/>
      <c r="D92" s="56"/>
      <c r="E92" s="19"/>
      <c r="I92" s="19">
        <f>C92*$I$76</f>
        <v>0</v>
      </c>
      <c r="J92" s="19">
        <f>C92*$J$76</f>
        <v>0</v>
      </c>
      <c r="K92" s="19">
        <f t="shared" si="12"/>
        <v>0</v>
      </c>
      <c r="L92" s="19">
        <f t="shared" si="12"/>
        <v>0</v>
      </c>
      <c r="M92" s="19">
        <f t="shared" si="12"/>
        <v>0</v>
      </c>
      <c r="N92" s="19">
        <f t="shared" si="12"/>
        <v>0</v>
      </c>
      <c r="O92" s="19">
        <f t="shared" si="12"/>
        <v>0</v>
      </c>
      <c r="P92" s="19">
        <f t="shared" si="12"/>
        <v>0</v>
      </c>
      <c r="Q92" s="19">
        <f t="shared" si="12"/>
        <v>0</v>
      </c>
      <c r="R92" s="19">
        <f t="shared" si="12"/>
        <v>0</v>
      </c>
      <c r="S92" s="19">
        <f t="shared" si="12"/>
        <v>0</v>
      </c>
      <c r="T92" s="19">
        <f t="shared" si="12"/>
        <v>0</v>
      </c>
      <c r="U92" s="19">
        <f t="shared" si="12"/>
        <v>0</v>
      </c>
      <c r="V92" s="19">
        <f t="shared" si="12"/>
        <v>0</v>
      </c>
      <c r="W92" s="19">
        <f t="shared" si="12"/>
        <v>0</v>
      </c>
      <c r="X92" s="19">
        <f t="shared" si="12"/>
        <v>0</v>
      </c>
      <c r="Y92" s="19">
        <f t="shared" si="12"/>
        <v>0</v>
      </c>
      <c r="Z92" s="19">
        <f t="shared" si="12"/>
        <v>0</v>
      </c>
      <c r="AA92" s="19">
        <f t="shared" si="12"/>
        <v>0</v>
      </c>
      <c r="AB92" s="19">
        <f t="shared" si="12"/>
        <v>0</v>
      </c>
    </row>
    <row r="93" spans="1:28">
      <c r="E93" s="19"/>
      <c r="F93" s="19"/>
    </row>
    <row r="94" spans="1:28" s="1" customFormat="1">
      <c r="B94" s="28" t="s">
        <v>329</v>
      </c>
      <c r="C94" s="28"/>
      <c r="D94" s="25">
        <f>SUM(D87:D93)</f>
        <v>0</v>
      </c>
      <c r="E94" s="28"/>
      <c r="F94" s="28"/>
      <c r="G94" s="28"/>
      <c r="H94" s="28"/>
      <c r="I94" s="29">
        <f>SUM(I87:I93)</f>
        <v>0</v>
      </c>
      <c r="J94" s="29">
        <f t="shared" ref="J94:R94" si="13">SUM(J87:J93)</f>
        <v>0</v>
      </c>
      <c r="K94" s="29">
        <f t="shared" si="13"/>
        <v>0</v>
      </c>
      <c r="L94" s="29">
        <f t="shared" si="13"/>
        <v>0</v>
      </c>
      <c r="M94" s="29">
        <f t="shared" si="13"/>
        <v>0</v>
      </c>
      <c r="N94" s="29">
        <f t="shared" si="13"/>
        <v>0</v>
      </c>
      <c r="O94" s="29">
        <f t="shared" si="13"/>
        <v>0</v>
      </c>
      <c r="P94" s="29">
        <f t="shared" si="13"/>
        <v>0</v>
      </c>
      <c r="Q94" s="29">
        <f t="shared" si="13"/>
        <v>0</v>
      </c>
      <c r="R94" s="29">
        <f t="shared" si="13"/>
        <v>0</v>
      </c>
      <c r="S94" s="29">
        <f>SUM(S87:S93)</f>
        <v>0</v>
      </c>
      <c r="T94" s="29">
        <f t="shared" ref="T94:X94" si="14">SUM(T87:T93)</f>
        <v>0</v>
      </c>
      <c r="U94" s="29">
        <f t="shared" si="14"/>
        <v>0</v>
      </c>
      <c r="V94" s="29">
        <f t="shared" si="14"/>
        <v>0</v>
      </c>
      <c r="W94" s="29">
        <f t="shared" si="14"/>
        <v>0</v>
      </c>
      <c r="X94" s="29">
        <f t="shared" si="14"/>
        <v>0</v>
      </c>
      <c r="Y94" s="29">
        <f>SUM(Y87:Y93)</f>
        <v>0</v>
      </c>
      <c r="Z94" s="29">
        <f t="shared" ref="Z94:AB94" si="15">SUM(Z87:Z93)</f>
        <v>0</v>
      </c>
      <c r="AA94" s="29">
        <f t="shared" si="15"/>
        <v>0</v>
      </c>
      <c r="AB94" s="29">
        <f t="shared" si="15"/>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AB102" si="16">J98+(J98*$C$63)</f>
        <v>0</v>
      </c>
      <c r="L98" s="19">
        <f t="shared" si="16"/>
        <v>0</v>
      </c>
      <c r="M98" s="19">
        <f t="shared" si="16"/>
        <v>0</v>
      </c>
      <c r="N98" s="19">
        <f t="shared" si="16"/>
        <v>0</v>
      </c>
      <c r="O98" s="19">
        <f t="shared" si="16"/>
        <v>0</v>
      </c>
      <c r="P98" s="19">
        <f t="shared" si="16"/>
        <v>0</v>
      </c>
      <c r="Q98" s="19">
        <f t="shared" si="16"/>
        <v>0</v>
      </c>
      <c r="R98" s="19">
        <f t="shared" si="16"/>
        <v>0</v>
      </c>
      <c r="S98" s="19">
        <f t="shared" si="16"/>
        <v>0</v>
      </c>
      <c r="T98" s="19">
        <f t="shared" si="16"/>
        <v>0</v>
      </c>
      <c r="U98" s="19">
        <f t="shared" si="16"/>
        <v>0</v>
      </c>
      <c r="V98" s="19">
        <f t="shared" si="16"/>
        <v>0</v>
      </c>
      <c r="W98" s="19">
        <f t="shared" si="16"/>
        <v>0</v>
      </c>
      <c r="X98" s="19">
        <f t="shared" si="16"/>
        <v>0</v>
      </c>
      <c r="Y98" s="19">
        <f t="shared" si="16"/>
        <v>0</v>
      </c>
      <c r="Z98" s="19">
        <f t="shared" si="16"/>
        <v>0</v>
      </c>
      <c r="AA98" s="19">
        <f t="shared" si="16"/>
        <v>0</v>
      </c>
      <c r="AB98" s="19">
        <f t="shared" si="16"/>
        <v>0</v>
      </c>
    </row>
    <row r="99" spans="2:28">
      <c r="B99" t="s">
        <v>333</v>
      </c>
      <c r="C99" s="57">
        <v>0</v>
      </c>
      <c r="D99" s="39"/>
      <c r="I99" s="19">
        <f>C99*$I$76</f>
        <v>0</v>
      </c>
      <c r="J99" s="19">
        <f>C99*$J$76</f>
        <v>0</v>
      </c>
      <c r="K99" s="19">
        <f t="shared" si="16"/>
        <v>0</v>
      </c>
      <c r="L99" s="19">
        <f t="shared" si="16"/>
        <v>0</v>
      </c>
      <c r="M99" s="19">
        <f t="shared" si="16"/>
        <v>0</v>
      </c>
      <c r="N99" s="19">
        <f t="shared" si="16"/>
        <v>0</v>
      </c>
      <c r="O99" s="19">
        <f t="shared" si="16"/>
        <v>0</v>
      </c>
      <c r="P99" s="19">
        <f t="shared" si="16"/>
        <v>0</v>
      </c>
      <c r="Q99" s="19">
        <f t="shared" si="16"/>
        <v>0</v>
      </c>
      <c r="R99" s="19">
        <f t="shared" si="16"/>
        <v>0</v>
      </c>
      <c r="S99" s="19">
        <f t="shared" si="16"/>
        <v>0</v>
      </c>
      <c r="T99" s="19">
        <f t="shared" si="16"/>
        <v>0</v>
      </c>
      <c r="U99" s="19">
        <f t="shared" si="16"/>
        <v>0</v>
      </c>
      <c r="V99" s="19">
        <f t="shared" si="16"/>
        <v>0</v>
      </c>
      <c r="W99" s="19">
        <f t="shared" si="16"/>
        <v>0</v>
      </c>
      <c r="X99" s="19">
        <f t="shared" si="16"/>
        <v>0</v>
      </c>
      <c r="Y99" s="19">
        <f t="shared" si="16"/>
        <v>0</v>
      </c>
      <c r="Z99" s="19">
        <f t="shared" si="16"/>
        <v>0</v>
      </c>
      <c r="AA99" s="19">
        <f t="shared" si="16"/>
        <v>0</v>
      </c>
      <c r="AB99" s="19">
        <f t="shared" si="16"/>
        <v>0</v>
      </c>
    </row>
    <row r="100" spans="2:28">
      <c r="B100" t="s">
        <v>334</v>
      </c>
      <c r="C100" s="57">
        <v>0</v>
      </c>
      <c r="D100" s="39"/>
      <c r="I100" s="19">
        <f>C100*$I$76</f>
        <v>0</v>
      </c>
      <c r="J100" s="19">
        <f>C100*$J$76</f>
        <v>0</v>
      </c>
      <c r="K100" s="19">
        <f t="shared" si="16"/>
        <v>0</v>
      </c>
      <c r="L100" s="19">
        <f t="shared" si="16"/>
        <v>0</v>
      </c>
      <c r="M100" s="19">
        <f t="shared" si="16"/>
        <v>0</v>
      </c>
      <c r="N100" s="19">
        <f t="shared" si="16"/>
        <v>0</v>
      </c>
      <c r="O100" s="19">
        <f t="shared" si="16"/>
        <v>0</v>
      </c>
      <c r="P100" s="19">
        <f t="shared" si="16"/>
        <v>0</v>
      </c>
      <c r="Q100" s="19">
        <f t="shared" si="16"/>
        <v>0</v>
      </c>
      <c r="R100" s="19">
        <f t="shared" si="16"/>
        <v>0</v>
      </c>
      <c r="S100" s="19">
        <f t="shared" si="16"/>
        <v>0</v>
      </c>
      <c r="T100" s="19">
        <f t="shared" si="16"/>
        <v>0</v>
      </c>
      <c r="U100" s="19">
        <f t="shared" si="16"/>
        <v>0</v>
      </c>
      <c r="V100" s="19">
        <f t="shared" si="16"/>
        <v>0</v>
      </c>
      <c r="W100" s="19">
        <f t="shared" si="16"/>
        <v>0</v>
      </c>
      <c r="X100" s="19">
        <f t="shared" si="16"/>
        <v>0</v>
      </c>
      <c r="Y100" s="19">
        <f t="shared" si="16"/>
        <v>0</v>
      </c>
      <c r="Z100" s="19">
        <f t="shared" si="16"/>
        <v>0</v>
      </c>
      <c r="AA100" s="19">
        <f t="shared" si="16"/>
        <v>0</v>
      </c>
      <c r="AB100" s="19">
        <f t="shared" si="16"/>
        <v>0</v>
      </c>
    </row>
    <row r="101" spans="2:28">
      <c r="B101" t="s">
        <v>335</v>
      </c>
      <c r="C101" s="57">
        <v>0</v>
      </c>
      <c r="D101" s="39"/>
      <c r="I101" s="19">
        <f>C101*$I$76</f>
        <v>0</v>
      </c>
      <c r="J101" s="19">
        <f>C101*$J$76</f>
        <v>0</v>
      </c>
      <c r="K101" s="19">
        <f t="shared" si="16"/>
        <v>0</v>
      </c>
      <c r="L101" s="19">
        <f t="shared" si="16"/>
        <v>0</v>
      </c>
      <c r="M101" s="19">
        <f t="shared" si="16"/>
        <v>0</v>
      </c>
      <c r="N101" s="19">
        <f t="shared" si="16"/>
        <v>0</v>
      </c>
      <c r="O101" s="19">
        <f t="shared" si="16"/>
        <v>0</v>
      </c>
      <c r="P101" s="19">
        <f t="shared" si="16"/>
        <v>0</v>
      </c>
      <c r="Q101" s="19">
        <f t="shared" si="16"/>
        <v>0</v>
      </c>
      <c r="R101" s="19">
        <f t="shared" si="16"/>
        <v>0</v>
      </c>
      <c r="S101" s="19">
        <f t="shared" si="16"/>
        <v>0</v>
      </c>
      <c r="T101" s="19">
        <f t="shared" si="16"/>
        <v>0</v>
      </c>
      <c r="U101" s="19">
        <f t="shared" si="16"/>
        <v>0</v>
      </c>
      <c r="V101" s="19">
        <f t="shared" si="16"/>
        <v>0</v>
      </c>
      <c r="W101" s="19">
        <f t="shared" si="16"/>
        <v>0</v>
      </c>
      <c r="X101" s="19">
        <f t="shared" si="16"/>
        <v>0</v>
      </c>
      <c r="Y101" s="19">
        <f t="shared" si="16"/>
        <v>0</v>
      </c>
      <c r="Z101" s="19">
        <f t="shared" si="16"/>
        <v>0</v>
      </c>
      <c r="AA101" s="19">
        <f t="shared" si="16"/>
        <v>0</v>
      </c>
      <c r="AB101" s="19">
        <f t="shared" si="16"/>
        <v>0</v>
      </c>
    </row>
    <row r="102" spans="2:28">
      <c r="B102" t="s">
        <v>336</v>
      </c>
      <c r="C102" s="57">
        <v>0</v>
      </c>
      <c r="D102" s="39"/>
      <c r="I102" s="19">
        <f>C102*$I$76</f>
        <v>0</v>
      </c>
      <c r="J102" s="19">
        <f>C102*$J$76</f>
        <v>0</v>
      </c>
      <c r="K102" s="19">
        <f t="shared" si="16"/>
        <v>0</v>
      </c>
      <c r="L102" s="19">
        <f t="shared" si="16"/>
        <v>0</v>
      </c>
      <c r="M102" s="19">
        <f t="shared" si="16"/>
        <v>0</v>
      </c>
      <c r="N102" s="19">
        <f t="shared" si="16"/>
        <v>0</v>
      </c>
      <c r="O102" s="19">
        <f t="shared" si="16"/>
        <v>0</v>
      </c>
      <c r="P102" s="19">
        <f t="shared" si="16"/>
        <v>0</v>
      </c>
      <c r="Q102" s="19">
        <f t="shared" si="16"/>
        <v>0</v>
      </c>
      <c r="R102" s="19">
        <f t="shared" si="16"/>
        <v>0</v>
      </c>
      <c r="S102" s="19">
        <f t="shared" si="16"/>
        <v>0</v>
      </c>
      <c r="T102" s="19">
        <f t="shared" si="16"/>
        <v>0</v>
      </c>
      <c r="U102" s="19">
        <f t="shared" si="16"/>
        <v>0</v>
      </c>
      <c r="V102" s="19">
        <f t="shared" si="16"/>
        <v>0</v>
      </c>
      <c r="W102" s="19">
        <f t="shared" si="16"/>
        <v>0</v>
      </c>
      <c r="X102" s="19">
        <f t="shared" si="16"/>
        <v>0</v>
      </c>
      <c r="Y102" s="19">
        <f t="shared" si="16"/>
        <v>0</v>
      </c>
      <c r="Z102" s="19">
        <f t="shared" si="16"/>
        <v>0</v>
      </c>
      <c r="AA102" s="19">
        <f t="shared" si="16"/>
        <v>0</v>
      </c>
      <c r="AB102" s="19">
        <f t="shared" si="16"/>
        <v>0</v>
      </c>
    </row>
    <row r="103" spans="2:28">
      <c r="B103" s="42" t="s">
        <v>337</v>
      </c>
      <c r="C103" s="54">
        <f>SUM(C98:C102)</f>
        <v>0</v>
      </c>
      <c r="I103" s="54">
        <f t="shared" ref="I103:AB103" si="17">SUM(I98:I102)</f>
        <v>0</v>
      </c>
      <c r="J103" s="54">
        <f t="shared" si="17"/>
        <v>0</v>
      </c>
      <c r="K103" s="54">
        <f t="shared" si="17"/>
        <v>0</v>
      </c>
      <c r="L103" s="54">
        <f t="shared" si="17"/>
        <v>0</v>
      </c>
      <c r="M103" s="54">
        <f t="shared" si="17"/>
        <v>0</v>
      </c>
      <c r="N103" s="54">
        <f t="shared" si="17"/>
        <v>0</v>
      </c>
      <c r="O103" s="54">
        <f t="shared" si="17"/>
        <v>0</v>
      </c>
      <c r="P103" s="54">
        <f t="shared" si="17"/>
        <v>0</v>
      </c>
      <c r="Q103" s="54">
        <f t="shared" si="17"/>
        <v>0</v>
      </c>
      <c r="R103" s="54">
        <f t="shared" si="17"/>
        <v>0</v>
      </c>
      <c r="S103" s="54">
        <f t="shared" si="17"/>
        <v>0</v>
      </c>
      <c r="T103" s="54">
        <f t="shared" si="17"/>
        <v>0</v>
      </c>
      <c r="U103" s="54">
        <f t="shared" si="17"/>
        <v>0</v>
      </c>
      <c r="V103" s="54">
        <f t="shared" si="17"/>
        <v>0</v>
      </c>
      <c r="W103" s="54">
        <f t="shared" si="17"/>
        <v>0</v>
      </c>
      <c r="X103" s="54">
        <f t="shared" si="17"/>
        <v>0</v>
      </c>
      <c r="Y103" s="54">
        <f t="shared" si="17"/>
        <v>0</v>
      </c>
      <c r="Z103" s="54">
        <f t="shared" si="17"/>
        <v>0</v>
      </c>
      <c r="AA103" s="54">
        <f t="shared" si="17"/>
        <v>0</v>
      </c>
      <c r="AB103" s="54">
        <f t="shared" si="17"/>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18">AA104+(AA104*$D104)</f>
        <v>0</v>
      </c>
    </row>
    <row r="105" spans="2:28">
      <c r="B105" t="s">
        <v>339</v>
      </c>
      <c r="C105" s="57">
        <v>0</v>
      </c>
      <c r="D105" s="39"/>
      <c r="I105" s="19">
        <f>C105*$I$76</f>
        <v>0</v>
      </c>
      <c r="J105" s="19">
        <f>C105*$J$76</f>
        <v>0</v>
      </c>
      <c r="K105" s="19">
        <f t="shared" ref="K105:AB110" si="19">J105+(J105*$C$63)</f>
        <v>0</v>
      </c>
      <c r="L105" s="19">
        <f t="shared" si="19"/>
        <v>0</v>
      </c>
      <c r="M105" s="19">
        <f t="shared" si="19"/>
        <v>0</v>
      </c>
      <c r="N105" s="19">
        <f t="shared" si="19"/>
        <v>0</v>
      </c>
      <c r="O105" s="19">
        <f t="shared" si="19"/>
        <v>0</v>
      </c>
      <c r="P105" s="19">
        <f t="shared" si="19"/>
        <v>0</v>
      </c>
      <c r="Q105" s="19">
        <f t="shared" si="19"/>
        <v>0</v>
      </c>
      <c r="R105" s="19">
        <f t="shared" si="19"/>
        <v>0</v>
      </c>
      <c r="S105" s="19">
        <f t="shared" si="19"/>
        <v>0</v>
      </c>
      <c r="T105" s="19">
        <f t="shared" si="19"/>
        <v>0</v>
      </c>
      <c r="U105" s="19">
        <f t="shared" si="19"/>
        <v>0</v>
      </c>
      <c r="V105" s="19">
        <f t="shared" si="19"/>
        <v>0</v>
      </c>
      <c r="W105" s="19">
        <f t="shared" si="19"/>
        <v>0</v>
      </c>
      <c r="X105" s="19">
        <f t="shared" si="19"/>
        <v>0</v>
      </c>
      <c r="Y105" s="19">
        <f t="shared" si="19"/>
        <v>0</v>
      </c>
      <c r="Z105" s="19">
        <f t="shared" si="19"/>
        <v>0</v>
      </c>
      <c r="AA105" s="19">
        <f t="shared" si="19"/>
        <v>0</v>
      </c>
      <c r="AB105" s="19">
        <f t="shared" si="19"/>
        <v>0</v>
      </c>
    </row>
    <row r="106" spans="2:28">
      <c r="B106" t="s">
        <v>340</v>
      </c>
      <c r="C106" s="57">
        <v>0</v>
      </c>
      <c r="D106" s="39"/>
      <c r="I106" s="19">
        <f>C106*$I$76</f>
        <v>0</v>
      </c>
      <c r="J106" s="19">
        <f>C106*$J$76</f>
        <v>0</v>
      </c>
      <c r="K106" s="19">
        <f t="shared" si="19"/>
        <v>0</v>
      </c>
      <c r="L106" s="19">
        <f t="shared" si="19"/>
        <v>0</v>
      </c>
      <c r="M106" s="19">
        <f t="shared" si="19"/>
        <v>0</v>
      </c>
      <c r="N106" s="19">
        <f t="shared" si="19"/>
        <v>0</v>
      </c>
      <c r="O106" s="19">
        <f t="shared" si="19"/>
        <v>0</v>
      </c>
      <c r="P106" s="19">
        <f t="shared" si="19"/>
        <v>0</v>
      </c>
      <c r="Q106" s="19">
        <f t="shared" si="19"/>
        <v>0</v>
      </c>
      <c r="R106" s="19">
        <f t="shared" si="19"/>
        <v>0</v>
      </c>
      <c r="S106" s="19">
        <f t="shared" si="19"/>
        <v>0</v>
      </c>
      <c r="T106" s="19">
        <f t="shared" si="19"/>
        <v>0</v>
      </c>
      <c r="U106" s="19">
        <f t="shared" si="19"/>
        <v>0</v>
      </c>
      <c r="V106" s="19">
        <f t="shared" si="19"/>
        <v>0</v>
      </c>
      <c r="W106" s="19">
        <f t="shared" si="19"/>
        <v>0</v>
      </c>
      <c r="X106" s="19">
        <f t="shared" si="19"/>
        <v>0</v>
      </c>
      <c r="Y106" s="19">
        <f t="shared" si="19"/>
        <v>0</v>
      </c>
      <c r="Z106" s="19">
        <f t="shared" si="19"/>
        <v>0</v>
      </c>
      <c r="AA106" s="19">
        <f t="shared" si="19"/>
        <v>0</v>
      </c>
      <c r="AB106" s="19">
        <f t="shared" si="19"/>
        <v>0</v>
      </c>
    </row>
    <row r="107" spans="2:28" ht="33.950000000000003">
      <c r="B107" t="s">
        <v>341</v>
      </c>
      <c r="C107" s="57">
        <v>0</v>
      </c>
      <c r="D107" s="144" t="s">
        <v>342</v>
      </c>
      <c r="I107" s="19">
        <f>C107*$I$76</f>
        <v>0</v>
      </c>
      <c r="J107" s="19">
        <f>C107*$J$76</f>
        <v>0</v>
      </c>
      <c r="K107" s="19">
        <f t="shared" si="19"/>
        <v>0</v>
      </c>
      <c r="L107" s="19">
        <f t="shared" si="19"/>
        <v>0</v>
      </c>
      <c r="M107" s="19">
        <f t="shared" si="19"/>
        <v>0</v>
      </c>
      <c r="N107" s="19">
        <f t="shared" si="19"/>
        <v>0</v>
      </c>
      <c r="O107" s="19">
        <f t="shared" si="19"/>
        <v>0</v>
      </c>
      <c r="P107" s="19">
        <f t="shared" si="19"/>
        <v>0</v>
      </c>
      <c r="Q107" s="19">
        <f t="shared" si="19"/>
        <v>0</v>
      </c>
      <c r="R107" s="19">
        <f t="shared" si="19"/>
        <v>0</v>
      </c>
      <c r="S107" s="19">
        <f t="shared" si="19"/>
        <v>0</v>
      </c>
      <c r="T107" s="19">
        <f t="shared" si="19"/>
        <v>0</v>
      </c>
      <c r="U107" s="19">
        <f t="shared" si="19"/>
        <v>0</v>
      </c>
      <c r="V107" s="19">
        <f t="shared" si="19"/>
        <v>0</v>
      </c>
      <c r="W107" s="19">
        <f t="shared" si="19"/>
        <v>0</v>
      </c>
      <c r="X107" s="19">
        <f t="shared" si="19"/>
        <v>0</v>
      </c>
      <c r="Y107" s="19">
        <f t="shared" si="19"/>
        <v>0</v>
      </c>
      <c r="Z107" s="19">
        <f t="shared" si="19"/>
        <v>0</v>
      </c>
      <c r="AA107" s="19">
        <f t="shared" si="19"/>
        <v>0</v>
      </c>
      <c r="AB107" s="19">
        <f t="shared" si="19"/>
        <v>0</v>
      </c>
    </row>
    <row r="108" spans="2:28">
      <c r="B108" t="s">
        <v>343</v>
      </c>
      <c r="C108" s="57">
        <v>0</v>
      </c>
      <c r="D108" s="144"/>
      <c r="I108" s="19">
        <f t="shared" ref="I108:I109" si="20">C108*$I$76</f>
        <v>0</v>
      </c>
      <c r="J108" s="19">
        <f t="shared" ref="J108:J109" si="21">C108*$J$76</f>
        <v>0</v>
      </c>
      <c r="K108" s="19">
        <f t="shared" si="19"/>
        <v>0</v>
      </c>
      <c r="L108" s="19">
        <f t="shared" si="19"/>
        <v>0</v>
      </c>
      <c r="M108" s="19">
        <f t="shared" si="19"/>
        <v>0</v>
      </c>
      <c r="N108" s="19">
        <f t="shared" si="19"/>
        <v>0</v>
      </c>
      <c r="O108" s="19">
        <f t="shared" si="19"/>
        <v>0</v>
      </c>
      <c r="P108" s="19">
        <f t="shared" si="19"/>
        <v>0</v>
      </c>
      <c r="Q108" s="19">
        <f t="shared" si="19"/>
        <v>0</v>
      </c>
      <c r="R108" s="19">
        <f t="shared" si="19"/>
        <v>0</v>
      </c>
      <c r="S108" s="19">
        <f t="shared" si="19"/>
        <v>0</v>
      </c>
      <c r="T108" s="19">
        <f t="shared" si="19"/>
        <v>0</v>
      </c>
      <c r="U108" s="19">
        <f t="shared" si="19"/>
        <v>0</v>
      </c>
      <c r="V108" s="19">
        <f t="shared" si="19"/>
        <v>0</v>
      </c>
      <c r="W108" s="19">
        <f t="shared" si="19"/>
        <v>0</v>
      </c>
      <c r="X108" s="19">
        <f t="shared" si="19"/>
        <v>0</v>
      </c>
      <c r="Y108" s="19">
        <f t="shared" si="19"/>
        <v>0</v>
      </c>
      <c r="Z108" s="19">
        <f t="shared" si="19"/>
        <v>0</v>
      </c>
      <c r="AA108" s="19">
        <f t="shared" si="19"/>
        <v>0</v>
      </c>
      <c r="AB108" s="19">
        <f t="shared" si="19"/>
        <v>0</v>
      </c>
    </row>
    <row r="109" spans="2:28">
      <c r="B109" t="s">
        <v>344</v>
      </c>
      <c r="C109" s="57">
        <f>D94*7%</f>
        <v>0</v>
      </c>
      <c r="D109" s="144"/>
      <c r="I109" s="19">
        <f t="shared" si="20"/>
        <v>0</v>
      </c>
      <c r="J109" s="19">
        <f t="shared" si="21"/>
        <v>0</v>
      </c>
      <c r="K109" s="19">
        <f t="shared" si="19"/>
        <v>0</v>
      </c>
      <c r="L109" s="19">
        <f t="shared" si="19"/>
        <v>0</v>
      </c>
      <c r="M109" s="19">
        <f t="shared" si="19"/>
        <v>0</v>
      </c>
      <c r="N109" s="19">
        <f t="shared" si="19"/>
        <v>0</v>
      </c>
      <c r="O109" s="19">
        <f t="shared" si="19"/>
        <v>0</v>
      </c>
      <c r="P109" s="19">
        <f t="shared" si="19"/>
        <v>0</v>
      </c>
      <c r="Q109" s="19">
        <f t="shared" si="19"/>
        <v>0</v>
      </c>
      <c r="R109" s="19">
        <f t="shared" si="19"/>
        <v>0</v>
      </c>
      <c r="S109" s="19">
        <f t="shared" si="19"/>
        <v>0</v>
      </c>
      <c r="T109" s="19">
        <f t="shared" si="19"/>
        <v>0</v>
      </c>
      <c r="U109" s="19">
        <f t="shared" si="19"/>
        <v>0</v>
      </c>
      <c r="V109" s="19">
        <f t="shared" si="19"/>
        <v>0</v>
      </c>
      <c r="W109" s="19">
        <f t="shared" si="19"/>
        <v>0</v>
      </c>
      <c r="X109" s="19">
        <f t="shared" si="19"/>
        <v>0</v>
      </c>
      <c r="Y109" s="19">
        <f t="shared" si="19"/>
        <v>0</v>
      </c>
      <c r="Z109" s="19">
        <f t="shared" si="19"/>
        <v>0</v>
      </c>
      <c r="AA109" s="19">
        <f t="shared" si="19"/>
        <v>0</v>
      </c>
      <c r="AB109" s="19">
        <f t="shared" si="19"/>
        <v>0</v>
      </c>
    </row>
    <row r="110" spans="2:28">
      <c r="B110" t="s">
        <v>336</v>
      </c>
      <c r="C110" s="57">
        <v>0</v>
      </c>
      <c r="D110" s="39"/>
      <c r="I110" s="19">
        <f>C110*$I$76</f>
        <v>0</v>
      </c>
      <c r="J110" s="19">
        <f>C110*$J$76</f>
        <v>0</v>
      </c>
      <c r="K110" s="19">
        <f t="shared" si="19"/>
        <v>0</v>
      </c>
      <c r="L110" s="19">
        <f t="shared" si="19"/>
        <v>0</v>
      </c>
      <c r="M110" s="19">
        <f t="shared" si="19"/>
        <v>0</v>
      </c>
      <c r="N110" s="19">
        <f t="shared" si="19"/>
        <v>0</v>
      </c>
      <c r="O110" s="19">
        <f t="shared" si="19"/>
        <v>0</v>
      </c>
      <c r="P110" s="19">
        <f t="shared" si="19"/>
        <v>0</v>
      </c>
      <c r="Q110" s="19">
        <f t="shared" si="19"/>
        <v>0</v>
      </c>
      <c r="R110" s="19">
        <f t="shared" si="19"/>
        <v>0</v>
      </c>
      <c r="S110" s="19">
        <f t="shared" si="19"/>
        <v>0</v>
      </c>
      <c r="T110" s="19">
        <f t="shared" si="19"/>
        <v>0</v>
      </c>
      <c r="U110" s="19">
        <f t="shared" si="19"/>
        <v>0</v>
      </c>
      <c r="V110" s="19">
        <f t="shared" si="19"/>
        <v>0</v>
      </c>
      <c r="W110" s="19">
        <f t="shared" si="19"/>
        <v>0</v>
      </c>
      <c r="X110" s="19">
        <f t="shared" si="19"/>
        <v>0</v>
      </c>
      <c r="Y110" s="19">
        <f t="shared" si="19"/>
        <v>0</v>
      </c>
      <c r="Z110" s="19">
        <f t="shared" si="19"/>
        <v>0</v>
      </c>
      <c r="AA110" s="19">
        <f t="shared" si="19"/>
        <v>0</v>
      </c>
      <c r="AB110" s="19">
        <f t="shared" si="19"/>
        <v>0</v>
      </c>
    </row>
    <row r="111" spans="2:28">
      <c r="B111" s="42" t="s">
        <v>345</v>
      </c>
      <c r="C111" s="54">
        <f>SUM(C105:C110)</f>
        <v>0</v>
      </c>
      <c r="I111" s="54">
        <f>SUM(I105:I110)</f>
        <v>0</v>
      </c>
      <c r="J111" s="54">
        <f t="shared" ref="J111:AB111" si="22">SUM(J105:J110)</f>
        <v>0</v>
      </c>
      <c r="K111" s="54">
        <f t="shared" si="22"/>
        <v>0</v>
      </c>
      <c r="L111" s="54">
        <f t="shared" si="22"/>
        <v>0</v>
      </c>
      <c r="M111" s="54">
        <f t="shared" si="22"/>
        <v>0</v>
      </c>
      <c r="N111" s="54">
        <f t="shared" si="22"/>
        <v>0</v>
      </c>
      <c r="O111" s="54">
        <f t="shared" si="22"/>
        <v>0</v>
      </c>
      <c r="P111" s="54">
        <f t="shared" si="22"/>
        <v>0</v>
      </c>
      <c r="Q111" s="54">
        <f t="shared" si="22"/>
        <v>0</v>
      </c>
      <c r="R111" s="54">
        <f t="shared" si="22"/>
        <v>0</v>
      </c>
      <c r="S111" s="54">
        <f t="shared" si="22"/>
        <v>0</v>
      </c>
      <c r="T111" s="54">
        <f t="shared" si="22"/>
        <v>0</v>
      </c>
      <c r="U111" s="54">
        <f t="shared" si="22"/>
        <v>0</v>
      </c>
      <c r="V111" s="54">
        <f t="shared" si="22"/>
        <v>0</v>
      </c>
      <c r="W111" s="54">
        <f t="shared" si="22"/>
        <v>0</v>
      </c>
      <c r="X111" s="54">
        <f t="shared" si="22"/>
        <v>0</v>
      </c>
      <c r="Y111" s="54">
        <f t="shared" si="22"/>
        <v>0</v>
      </c>
      <c r="Z111" s="54">
        <f t="shared" si="22"/>
        <v>0</v>
      </c>
      <c r="AA111" s="54">
        <f t="shared" si="22"/>
        <v>0</v>
      </c>
      <c r="AB111" s="54">
        <f t="shared" si="22"/>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AB116" si="23">J113+(J113*$C$63)</f>
        <v>0</v>
      </c>
      <c r="L113" s="19">
        <f t="shared" si="23"/>
        <v>0</v>
      </c>
      <c r="M113" s="19">
        <f t="shared" si="23"/>
        <v>0</v>
      </c>
      <c r="N113" s="19">
        <f t="shared" si="23"/>
        <v>0</v>
      </c>
      <c r="O113" s="19">
        <f t="shared" si="23"/>
        <v>0</v>
      </c>
      <c r="P113" s="19">
        <f t="shared" si="23"/>
        <v>0</v>
      </c>
      <c r="Q113" s="19">
        <f t="shared" si="23"/>
        <v>0</v>
      </c>
      <c r="R113" s="19">
        <f t="shared" si="23"/>
        <v>0</v>
      </c>
      <c r="S113" s="19">
        <f t="shared" si="23"/>
        <v>0</v>
      </c>
      <c r="T113" s="19">
        <f t="shared" si="23"/>
        <v>0</v>
      </c>
      <c r="U113" s="19">
        <f t="shared" si="23"/>
        <v>0</v>
      </c>
      <c r="V113" s="19">
        <f t="shared" si="23"/>
        <v>0</v>
      </c>
      <c r="W113" s="19">
        <f t="shared" si="23"/>
        <v>0</v>
      </c>
      <c r="X113" s="19">
        <f t="shared" si="23"/>
        <v>0</v>
      </c>
      <c r="Y113" s="19">
        <f t="shared" si="23"/>
        <v>0</v>
      </c>
      <c r="Z113" s="19">
        <f t="shared" si="23"/>
        <v>0</v>
      </c>
      <c r="AA113" s="19">
        <f t="shared" si="23"/>
        <v>0</v>
      </c>
      <c r="AB113" s="19">
        <f t="shared" si="23"/>
        <v>0</v>
      </c>
    </row>
    <row r="114" spans="1:28">
      <c r="B114" t="s">
        <v>348</v>
      </c>
      <c r="C114" s="57">
        <v>0</v>
      </c>
      <c r="D114" s="39"/>
      <c r="I114" s="19">
        <f>C114*$I$76</f>
        <v>0</v>
      </c>
      <c r="J114" s="19">
        <f>C114*$J$76</f>
        <v>0</v>
      </c>
      <c r="K114" s="19">
        <f t="shared" si="23"/>
        <v>0</v>
      </c>
      <c r="L114" s="19">
        <f t="shared" si="23"/>
        <v>0</v>
      </c>
      <c r="M114" s="19">
        <f t="shared" si="23"/>
        <v>0</v>
      </c>
      <c r="N114" s="19">
        <f t="shared" si="23"/>
        <v>0</v>
      </c>
      <c r="O114" s="19">
        <f t="shared" si="23"/>
        <v>0</v>
      </c>
      <c r="P114" s="19">
        <f t="shared" si="23"/>
        <v>0</v>
      </c>
      <c r="Q114" s="19">
        <f t="shared" si="23"/>
        <v>0</v>
      </c>
      <c r="R114" s="19">
        <f t="shared" si="23"/>
        <v>0</v>
      </c>
      <c r="S114" s="19">
        <f t="shared" si="23"/>
        <v>0</v>
      </c>
      <c r="T114" s="19">
        <f t="shared" si="23"/>
        <v>0</v>
      </c>
      <c r="U114" s="19">
        <f t="shared" si="23"/>
        <v>0</v>
      </c>
      <c r="V114" s="19">
        <f t="shared" si="23"/>
        <v>0</v>
      </c>
      <c r="W114" s="19">
        <f t="shared" si="23"/>
        <v>0</v>
      </c>
      <c r="X114" s="19">
        <f t="shared" si="23"/>
        <v>0</v>
      </c>
      <c r="Y114" s="19">
        <f t="shared" si="23"/>
        <v>0</v>
      </c>
      <c r="Z114" s="19">
        <f t="shared" si="23"/>
        <v>0</v>
      </c>
      <c r="AA114" s="19">
        <f t="shared" si="23"/>
        <v>0</v>
      </c>
      <c r="AB114" s="19">
        <f t="shared" si="23"/>
        <v>0</v>
      </c>
    </row>
    <row r="115" spans="1:28">
      <c r="B115" t="s">
        <v>349</v>
      </c>
      <c r="C115" s="57">
        <v>0</v>
      </c>
      <c r="D115" s="39"/>
      <c r="I115" s="19">
        <f>C115*$I$76</f>
        <v>0</v>
      </c>
      <c r="J115" s="19">
        <f>C115*$J$76</f>
        <v>0</v>
      </c>
      <c r="K115" s="19">
        <f t="shared" si="23"/>
        <v>0</v>
      </c>
      <c r="L115" s="19">
        <f t="shared" si="23"/>
        <v>0</v>
      </c>
      <c r="M115" s="19">
        <f t="shared" si="23"/>
        <v>0</v>
      </c>
      <c r="N115" s="19">
        <f t="shared" si="23"/>
        <v>0</v>
      </c>
      <c r="O115" s="19">
        <f t="shared" si="23"/>
        <v>0</v>
      </c>
      <c r="P115" s="19">
        <f t="shared" si="23"/>
        <v>0</v>
      </c>
      <c r="Q115" s="19">
        <f t="shared" si="23"/>
        <v>0</v>
      </c>
      <c r="R115" s="19">
        <f t="shared" si="23"/>
        <v>0</v>
      </c>
      <c r="S115" s="19">
        <f t="shared" si="23"/>
        <v>0</v>
      </c>
      <c r="T115" s="19">
        <f t="shared" si="23"/>
        <v>0</v>
      </c>
      <c r="U115" s="19">
        <f t="shared" si="23"/>
        <v>0</v>
      </c>
      <c r="V115" s="19">
        <f t="shared" si="23"/>
        <v>0</v>
      </c>
      <c r="W115" s="19">
        <f t="shared" si="23"/>
        <v>0</v>
      </c>
      <c r="X115" s="19">
        <f t="shared" si="23"/>
        <v>0</v>
      </c>
      <c r="Y115" s="19">
        <f t="shared" si="23"/>
        <v>0</v>
      </c>
      <c r="Z115" s="19">
        <f t="shared" si="23"/>
        <v>0</v>
      </c>
      <c r="AA115" s="19">
        <f t="shared" si="23"/>
        <v>0</v>
      </c>
      <c r="AB115" s="19">
        <f t="shared" si="23"/>
        <v>0</v>
      </c>
    </row>
    <row r="116" spans="1:28">
      <c r="B116" t="s">
        <v>350</v>
      </c>
      <c r="C116" s="57">
        <v>0</v>
      </c>
      <c r="D116" s="39"/>
      <c r="I116" s="19">
        <f>C116*$I$76</f>
        <v>0</v>
      </c>
      <c r="J116" s="19">
        <f>C116*$J$76</f>
        <v>0</v>
      </c>
      <c r="K116" s="19">
        <f t="shared" si="23"/>
        <v>0</v>
      </c>
      <c r="L116" s="19">
        <f t="shared" si="23"/>
        <v>0</v>
      </c>
      <c r="M116" s="19">
        <f t="shared" si="23"/>
        <v>0</v>
      </c>
      <c r="N116" s="19">
        <f t="shared" si="23"/>
        <v>0</v>
      </c>
      <c r="O116" s="19">
        <f t="shared" si="23"/>
        <v>0</v>
      </c>
      <c r="P116" s="19">
        <f t="shared" si="23"/>
        <v>0</v>
      </c>
      <c r="Q116" s="19">
        <f t="shared" si="23"/>
        <v>0</v>
      </c>
      <c r="R116" s="19">
        <f t="shared" si="23"/>
        <v>0</v>
      </c>
      <c r="S116" s="19">
        <f t="shared" si="23"/>
        <v>0</v>
      </c>
      <c r="T116" s="19">
        <f t="shared" si="23"/>
        <v>0</v>
      </c>
      <c r="U116" s="19">
        <f t="shared" si="23"/>
        <v>0</v>
      </c>
      <c r="V116" s="19">
        <f t="shared" si="23"/>
        <v>0</v>
      </c>
      <c r="W116" s="19">
        <f t="shared" si="23"/>
        <v>0</v>
      </c>
      <c r="X116" s="19">
        <f t="shared" si="23"/>
        <v>0</v>
      </c>
      <c r="Y116" s="19">
        <f t="shared" si="23"/>
        <v>0</v>
      </c>
      <c r="Z116" s="19">
        <f t="shared" si="23"/>
        <v>0</v>
      </c>
      <c r="AA116" s="19">
        <f t="shared" si="23"/>
        <v>0</v>
      </c>
      <c r="AB116" s="19">
        <f t="shared" si="23"/>
        <v>0</v>
      </c>
    </row>
    <row r="117" spans="1:28">
      <c r="B117" s="42" t="s">
        <v>351</v>
      </c>
      <c r="C117" s="54">
        <f>SUM(C113:C116)</f>
        <v>0</v>
      </c>
      <c r="I117" s="54">
        <f>SUM(I113:I116)</f>
        <v>0</v>
      </c>
      <c r="J117" s="54">
        <f t="shared" ref="J117:AB117" si="24">SUM(J113:J116)</f>
        <v>0</v>
      </c>
      <c r="K117" s="54">
        <f t="shared" si="24"/>
        <v>0</v>
      </c>
      <c r="L117" s="54">
        <f t="shared" si="24"/>
        <v>0</v>
      </c>
      <c r="M117" s="54">
        <f t="shared" si="24"/>
        <v>0</v>
      </c>
      <c r="N117" s="54">
        <f t="shared" si="24"/>
        <v>0</v>
      </c>
      <c r="O117" s="54">
        <f t="shared" si="24"/>
        <v>0</v>
      </c>
      <c r="P117" s="54">
        <f t="shared" si="24"/>
        <v>0</v>
      </c>
      <c r="Q117" s="54">
        <f t="shared" si="24"/>
        <v>0</v>
      </c>
      <c r="R117" s="54">
        <f t="shared" si="24"/>
        <v>0</v>
      </c>
      <c r="S117" s="54">
        <f t="shared" si="24"/>
        <v>0</v>
      </c>
      <c r="T117" s="54">
        <f t="shared" si="24"/>
        <v>0</v>
      </c>
      <c r="U117" s="54">
        <f t="shared" si="24"/>
        <v>0</v>
      </c>
      <c r="V117" s="54">
        <f t="shared" si="24"/>
        <v>0</v>
      </c>
      <c r="W117" s="54">
        <f t="shared" si="24"/>
        <v>0</v>
      </c>
      <c r="X117" s="54">
        <f t="shared" si="24"/>
        <v>0</v>
      </c>
      <c r="Y117" s="54">
        <f t="shared" si="24"/>
        <v>0</v>
      </c>
      <c r="Z117" s="54">
        <f t="shared" si="24"/>
        <v>0</v>
      </c>
      <c r="AA117" s="54">
        <f t="shared" si="24"/>
        <v>0</v>
      </c>
      <c r="AB117" s="54">
        <f t="shared" si="24"/>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25">M120+(M120*$C$63)</f>
        <v>0</v>
      </c>
      <c r="O120" s="19">
        <f t="shared" si="25"/>
        <v>0</v>
      </c>
      <c r="P120" s="19">
        <f t="shared" si="25"/>
        <v>0</v>
      </c>
      <c r="Q120" s="19">
        <f t="shared" si="25"/>
        <v>0</v>
      </c>
      <c r="R120" s="19">
        <f t="shared" si="25"/>
        <v>0</v>
      </c>
      <c r="S120" s="19">
        <f t="shared" si="25"/>
        <v>0</v>
      </c>
      <c r="T120" s="19">
        <f t="shared" si="25"/>
        <v>0</v>
      </c>
      <c r="U120" s="19">
        <f t="shared" si="25"/>
        <v>0</v>
      </c>
      <c r="V120" s="19">
        <f t="shared" si="25"/>
        <v>0</v>
      </c>
      <c r="W120" s="19">
        <f t="shared" si="25"/>
        <v>0</v>
      </c>
      <c r="X120" s="19">
        <f t="shared" si="25"/>
        <v>0</v>
      </c>
      <c r="Y120" s="19">
        <f t="shared" si="25"/>
        <v>0</v>
      </c>
      <c r="Z120" s="19">
        <f t="shared" si="25"/>
        <v>0</v>
      </c>
      <c r="AA120" s="19">
        <f t="shared" si="25"/>
        <v>0</v>
      </c>
      <c r="AB120" s="19">
        <f t="shared" si="25"/>
        <v>0</v>
      </c>
    </row>
    <row r="121" spans="1:28" ht="17.100000000000001" customHeight="1">
      <c r="B121" t="s">
        <v>356</v>
      </c>
      <c r="C121" s="57">
        <v>0</v>
      </c>
      <c r="D121" s="39"/>
      <c r="I121" s="19">
        <f>C121*$I$76</f>
        <v>0</v>
      </c>
      <c r="J121" s="19">
        <f>C121*$J$76</f>
        <v>0</v>
      </c>
      <c r="K121" s="19">
        <f>J121+(J121*$C$63)</f>
        <v>0</v>
      </c>
      <c r="L121" s="19">
        <f t="shared" ref="L121:O121" si="26">K121+(K121*$C$63)</f>
        <v>0</v>
      </c>
      <c r="M121" s="19">
        <f t="shared" si="26"/>
        <v>0</v>
      </c>
      <c r="N121" s="19">
        <f t="shared" si="26"/>
        <v>0</v>
      </c>
      <c r="O121" s="19">
        <f t="shared" si="26"/>
        <v>0</v>
      </c>
      <c r="P121" s="19">
        <f t="shared" si="25"/>
        <v>0</v>
      </c>
      <c r="Q121" s="19">
        <f t="shared" si="25"/>
        <v>0</v>
      </c>
      <c r="R121" s="19">
        <f t="shared" si="25"/>
        <v>0</v>
      </c>
      <c r="S121" s="19">
        <f t="shared" si="25"/>
        <v>0</v>
      </c>
      <c r="T121" s="19">
        <f t="shared" si="25"/>
        <v>0</v>
      </c>
      <c r="U121" s="19">
        <f t="shared" si="25"/>
        <v>0</v>
      </c>
      <c r="V121" s="19">
        <f t="shared" si="25"/>
        <v>0</v>
      </c>
      <c r="W121" s="19">
        <f t="shared" si="25"/>
        <v>0</v>
      </c>
      <c r="X121" s="19">
        <f t="shared" si="25"/>
        <v>0</v>
      </c>
      <c r="Y121" s="19">
        <f t="shared" si="25"/>
        <v>0</v>
      </c>
      <c r="Z121" s="19">
        <f t="shared" si="25"/>
        <v>0</v>
      </c>
      <c r="AA121" s="19">
        <f t="shared" si="25"/>
        <v>0</v>
      </c>
      <c r="AB121" s="19">
        <f t="shared" si="25"/>
        <v>0</v>
      </c>
    </row>
    <row r="122" spans="1:28" ht="17.100000000000001" customHeight="1">
      <c r="B122" t="s">
        <v>357</v>
      </c>
      <c r="C122" s="127">
        <f>C64*C74</f>
        <v>0</v>
      </c>
      <c r="D122" s="39"/>
      <c r="I122" s="19">
        <f>C122*$I$76</f>
        <v>0</v>
      </c>
      <c r="J122" s="19">
        <f>C122*$J$76</f>
        <v>0</v>
      </c>
      <c r="K122" s="19">
        <f t="shared" ref="K122:Z123" si="27">J122+(J122*$C$63)</f>
        <v>0</v>
      </c>
      <c r="L122" s="19">
        <f t="shared" si="27"/>
        <v>0</v>
      </c>
      <c r="M122" s="19">
        <f t="shared" si="27"/>
        <v>0</v>
      </c>
      <c r="N122" s="19">
        <f t="shared" si="27"/>
        <v>0</v>
      </c>
      <c r="O122" s="19">
        <f t="shared" si="27"/>
        <v>0</v>
      </c>
      <c r="P122" s="19">
        <f t="shared" si="27"/>
        <v>0</v>
      </c>
      <c r="Q122" s="19">
        <f t="shared" si="27"/>
        <v>0</v>
      </c>
      <c r="R122" s="19">
        <f t="shared" si="27"/>
        <v>0</v>
      </c>
      <c r="S122" s="19">
        <f t="shared" si="27"/>
        <v>0</v>
      </c>
      <c r="T122" s="19">
        <f t="shared" si="27"/>
        <v>0</v>
      </c>
      <c r="U122" s="19">
        <f t="shared" si="27"/>
        <v>0</v>
      </c>
      <c r="V122" s="19">
        <f t="shared" si="27"/>
        <v>0</v>
      </c>
      <c r="W122" s="19">
        <f t="shared" si="27"/>
        <v>0</v>
      </c>
      <c r="X122" s="19">
        <f t="shared" si="27"/>
        <v>0</v>
      </c>
      <c r="Y122" s="19">
        <f t="shared" si="27"/>
        <v>0</v>
      </c>
      <c r="Z122" s="19">
        <f t="shared" si="25"/>
        <v>0</v>
      </c>
      <c r="AA122" s="19">
        <f t="shared" si="25"/>
        <v>0</v>
      </c>
      <c r="AB122" s="19">
        <f t="shared" si="25"/>
        <v>0</v>
      </c>
    </row>
    <row r="123" spans="1:28">
      <c r="B123" t="s">
        <v>336</v>
      </c>
      <c r="C123" s="57">
        <v>0</v>
      </c>
      <c r="D123" s="39"/>
      <c r="I123" s="19">
        <f>C123*$I$76</f>
        <v>0</v>
      </c>
      <c r="J123" s="19">
        <f>C123*$J$76</f>
        <v>0</v>
      </c>
      <c r="K123" s="19">
        <f t="shared" si="27"/>
        <v>0</v>
      </c>
      <c r="L123" s="19">
        <f t="shared" si="27"/>
        <v>0</v>
      </c>
      <c r="M123" s="19">
        <f t="shared" si="27"/>
        <v>0</v>
      </c>
      <c r="N123" s="19">
        <f t="shared" si="27"/>
        <v>0</v>
      </c>
      <c r="O123" s="19">
        <f t="shared" si="27"/>
        <v>0</v>
      </c>
      <c r="P123" s="19">
        <f t="shared" si="27"/>
        <v>0</v>
      </c>
      <c r="Q123" s="19">
        <f t="shared" si="27"/>
        <v>0</v>
      </c>
      <c r="R123" s="19">
        <f t="shared" si="27"/>
        <v>0</v>
      </c>
      <c r="S123" s="19">
        <f t="shared" si="27"/>
        <v>0</v>
      </c>
      <c r="T123" s="19">
        <f t="shared" si="27"/>
        <v>0</v>
      </c>
      <c r="U123" s="19">
        <f t="shared" si="27"/>
        <v>0</v>
      </c>
      <c r="V123" s="19">
        <f t="shared" si="27"/>
        <v>0</v>
      </c>
      <c r="W123" s="19">
        <f t="shared" si="27"/>
        <v>0</v>
      </c>
      <c r="X123" s="19">
        <f t="shared" si="27"/>
        <v>0</v>
      </c>
      <c r="Y123" s="19">
        <f t="shared" si="27"/>
        <v>0</v>
      </c>
      <c r="Z123" s="19">
        <f t="shared" si="27"/>
        <v>0</v>
      </c>
      <c r="AA123" s="19">
        <f t="shared" si="25"/>
        <v>0</v>
      </c>
      <c r="AB123" s="19">
        <f t="shared" si="25"/>
        <v>0</v>
      </c>
    </row>
    <row r="124" spans="1:28">
      <c r="B124" s="101" t="s">
        <v>358</v>
      </c>
      <c r="C124" s="55">
        <f>SUM(C119:C123)</f>
        <v>0</v>
      </c>
      <c r="D124" s="128"/>
      <c r="E124" s="10"/>
      <c r="F124" s="10"/>
      <c r="G124" s="10"/>
      <c r="H124" s="10"/>
      <c r="I124" s="55">
        <f t="shared" ref="I124:AB124" si="28">SUM(I119:I123)</f>
        <v>0</v>
      </c>
      <c r="J124" s="55">
        <f t="shared" si="28"/>
        <v>0</v>
      </c>
      <c r="K124" s="55">
        <f t="shared" si="28"/>
        <v>0</v>
      </c>
      <c r="L124" s="55">
        <f t="shared" si="28"/>
        <v>0</v>
      </c>
      <c r="M124" s="55">
        <f t="shared" si="28"/>
        <v>0</v>
      </c>
      <c r="N124" s="55">
        <f t="shared" si="28"/>
        <v>0</v>
      </c>
      <c r="O124" s="55">
        <f t="shared" si="28"/>
        <v>0</v>
      </c>
      <c r="P124" s="55">
        <f t="shared" si="28"/>
        <v>0</v>
      </c>
      <c r="Q124" s="55">
        <f t="shared" si="28"/>
        <v>0</v>
      </c>
      <c r="R124" s="55">
        <f t="shared" si="28"/>
        <v>0</v>
      </c>
      <c r="S124" s="55">
        <f t="shared" si="28"/>
        <v>0</v>
      </c>
      <c r="T124" s="55">
        <f t="shared" si="28"/>
        <v>0</v>
      </c>
      <c r="U124" s="55">
        <f t="shared" si="28"/>
        <v>0</v>
      </c>
      <c r="V124" s="55">
        <f t="shared" si="28"/>
        <v>0</v>
      </c>
      <c r="W124" s="55">
        <f t="shared" si="28"/>
        <v>0</v>
      </c>
      <c r="X124" s="55">
        <f t="shared" si="28"/>
        <v>0</v>
      </c>
      <c r="Y124" s="55">
        <f t="shared" si="28"/>
        <v>0</v>
      </c>
      <c r="Z124" s="55">
        <f t="shared" si="28"/>
        <v>0</v>
      </c>
      <c r="AA124" s="55">
        <f t="shared" si="28"/>
        <v>0</v>
      </c>
      <c r="AB124" s="55">
        <f t="shared" si="28"/>
        <v>0</v>
      </c>
    </row>
    <row r="125" spans="1:28">
      <c r="B125" s="28" t="s">
        <v>359</v>
      </c>
      <c r="C125" s="25">
        <f>C103+C111+C117+C124</f>
        <v>0</v>
      </c>
      <c r="D125" s="26"/>
      <c r="E125" s="26"/>
      <c r="F125" s="26"/>
      <c r="G125" s="26"/>
      <c r="H125" s="26"/>
      <c r="I125" s="25">
        <f t="shared" ref="I125:AB125" si="29">I103+I111+I117+I124</f>
        <v>0</v>
      </c>
      <c r="J125" s="25">
        <f t="shared" si="29"/>
        <v>0</v>
      </c>
      <c r="K125" s="25">
        <f t="shared" si="29"/>
        <v>0</v>
      </c>
      <c r="L125" s="25">
        <f t="shared" si="29"/>
        <v>0</v>
      </c>
      <c r="M125" s="25">
        <f t="shared" si="29"/>
        <v>0</v>
      </c>
      <c r="N125" s="25">
        <f t="shared" si="29"/>
        <v>0</v>
      </c>
      <c r="O125" s="25">
        <f t="shared" si="29"/>
        <v>0</v>
      </c>
      <c r="P125" s="25">
        <f t="shared" si="29"/>
        <v>0</v>
      </c>
      <c r="Q125" s="25">
        <f t="shared" si="29"/>
        <v>0</v>
      </c>
      <c r="R125" s="25">
        <f t="shared" si="29"/>
        <v>0</v>
      </c>
      <c r="S125" s="25">
        <f t="shared" si="29"/>
        <v>0</v>
      </c>
      <c r="T125" s="25">
        <f t="shared" si="29"/>
        <v>0</v>
      </c>
      <c r="U125" s="25">
        <f t="shared" si="29"/>
        <v>0</v>
      </c>
      <c r="V125" s="25">
        <f t="shared" si="29"/>
        <v>0</v>
      </c>
      <c r="W125" s="25">
        <f t="shared" si="29"/>
        <v>0</v>
      </c>
      <c r="X125" s="25">
        <f t="shared" si="29"/>
        <v>0</v>
      </c>
      <c r="Y125" s="25">
        <f t="shared" si="29"/>
        <v>0</v>
      </c>
      <c r="Z125" s="25">
        <f t="shared" si="29"/>
        <v>0</v>
      </c>
      <c r="AA125" s="25">
        <f t="shared" si="29"/>
        <v>0</v>
      </c>
      <c r="AB125" s="25">
        <f t="shared" si="29"/>
        <v>0</v>
      </c>
    </row>
    <row r="127" spans="1:28">
      <c r="A127" s="83" t="s">
        <v>360</v>
      </c>
      <c r="B127" s="83"/>
      <c r="C127" s="84">
        <f>D94-C125</f>
        <v>0</v>
      </c>
      <c r="D127" s="83"/>
      <c r="E127" s="83"/>
      <c r="F127" s="83"/>
      <c r="G127" s="83"/>
      <c r="H127" s="83"/>
      <c r="I127" s="84">
        <f>I94-I125</f>
        <v>0</v>
      </c>
      <c r="J127" s="84">
        <f>J94-J125</f>
        <v>0</v>
      </c>
      <c r="K127" s="84">
        <f t="shared" ref="K127:AB127" si="30">K94-K125</f>
        <v>0</v>
      </c>
      <c r="L127" s="84">
        <f t="shared" si="30"/>
        <v>0</v>
      </c>
      <c r="M127" s="84">
        <f t="shared" si="30"/>
        <v>0</v>
      </c>
      <c r="N127" s="84">
        <f t="shared" si="30"/>
        <v>0</v>
      </c>
      <c r="O127" s="84">
        <f t="shared" si="30"/>
        <v>0</v>
      </c>
      <c r="P127" s="84">
        <f t="shared" si="30"/>
        <v>0</v>
      </c>
      <c r="Q127" s="84">
        <f t="shared" si="30"/>
        <v>0</v>
      </c>
      <c r="R127" s="84">
        <f t="shared" si="30"/>
        <v>0</v>
      </c>
      <c r="S127" s="84">
        <f t="shared" si="30"/>
        <v>0</v>
      </c>
      <c r="T127" s="84">
        <f t="shared" si="30"/>
        <v>0</v>
      </c>
      <c r="U127" s="84">
        <f t="shared" si="30"/>
        <v>0</v>
      </c>
      <c r="V127" s="84">
        <f t="shared" si="30"/>
        <v>0</v>
      </c>
      <c r="W127" s="84">
        <f t="shared" si="30"/>
        <v>0</v>
      </c>
      <c r="X127" s="84">
        <f t="shared" si="30"/>
        <v>0</v>
      </c>
      <c r="Y127" s="84">
        <f t="shared" si="30"/>
        <v>0</v>
      </c>
      <c r="Z127" s="84">
        <f t="shared" si="30"/>
        <v>0</v>
      </c>
      <c r="AA127" s="84">
        <f t="shared" si="30"/>
        <v>0</v>
      </c>
      <c r="AB127" s="84">
        <f t="shared" si="30"/>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1">C132*$J$76</f>
        <v>0</v>
      </c>
      <c r="K132" s="30">
        <f t="shared" ref="K132:Z136" si="32">J132</f>
        <v>0</v>
      </c>
      <c r="L132" s="30">
        <f t="shared" si="32"/>
        <v>0</v>
      </c>
      <c r="M132" s="30">
        <f t="shared" si="32"/>
        <v>0</v>
      </c>
      <c r="N132" s="30">
        <f t="shared" si="32"/>
        <v>0</v>
      </c>
      <c r="O132" s="30">
        <f t="shared" si="32"/>
        <v>0</v>
      </c>
      <c r="P132" s="30">
        <f t="shared" si="32"/>
        <v>0</v>
      </c>
      <c r="Q132" s="30">
        <f t="shared" si="32"/>
        <v>0</v>
      </c>
      <c r="R132" s="30">
        <f t="shared" si="32"/>
        <v>0</v>
      </c>
      <c r="S132" s="30">
        <f t="shared" si="32"/>
        <v>0</v>
      </c>
      <c r="T132" s="30">
        <f t="shared" si="32"/>
        <v>0</v>
      </c>
      <c r="U132" s="30">
        <f t="shared" si="32"/>
        <v>0</v>
      </c>
      <c r="V132" s="30">
        <f t="shared" si="32"/>
        <v>0</v>
      </c>
      <c r="W132" s="30">
        <f t="shared" si="32"/>
        <v>0</v>
      </c>
      <c r="X132" s="30">
        <f t="shared" si="32"/>
        <v>0</v>
      </c>
      <c r="Y132" s="30">
        <f t="shared" si="32"/>
        <v>0</v>
      </c>
      <c r="Z132" s="30">
        <f t="shared" si="32"/>
        <v>0</v>
      </c>
      <c r="AA132" s="30">
        <f t="shared" ref="AA132:AB133" si="33">Z132</f>
        <v>0</v>
      </c>
      <c r="AB132" s="30">
        <f t="shared" si="33"/>
        <v>0</v>
      </c>
    </row>
    <row r="133" spans="1:29">
      <c r="B133" s="79" t="s">
        <v>364</v>
      </c>
      <c r="C133" s="129">
        <f>N6</f>
        <v>0</v>
      </c>
      <c r="I133" s="30">
        <f>C133*$I$76</f>
        <v>0</v>
      </c>
      <c r="J133" s="30">
        <f t="shared" si="31"/>
        <v>0</v>
      </c>
      <c r="K133" s="30">
        <f t="shared" si="32"/>
        <v>0</v>
      </c>
      <c r="L133" s="30">
        <f t="shared" si="32"/>
        <v>0</v>
      </c>
      <c r="M133" s="30">
        <f t="shared" si="32"/>
        <v>0</v>
      </c>
      <c r="N133" s="30">
        <f t="shared" si="32"/>
        <v>0</v>
      </c>
      <c r="O133" s="30">
        <f t="shared" si="32"/>
        <v>0</v>
      </c>
      <c r="P133" s="30">
        <f t="shared" si="32"/>
        <v>0</v>
      </c>
      <c r="Q133" s="30">
        <f t="shared" si="32"/>
        <v>0</v>
      </c>
      <c r="R133" s="30">
        <f t="shared" si="32"/>
        <v>0</v>
      </c>
      <c r="S133" s="30">
        <f t="shared" si="32"/>
        <v>0</v>
      </c>
      <c r="T133" s="30">
        <f t="shared" si="32"/>
        <v>0</v>
      </c>
      <c r="U133" s="30">
        <f t="shared" si="32"/>
        <v>0</v>
      </c>
      <c r="V133" s="30">
        <f t="shared" si="32"/>
        <v>0</v>
      </c>
      <c r="W133" s="30">
        <f t="shared" si="32"/>
        <v>0</v>
      </c>
      <c r="X133" s="30">
        <f t="shared" si="32"/>
        <v>0</v>
      </c>
      <c r="Y133" s="30">
        <f t="shared" si="32"/>
        <v>0</v>
      </c>
      <c r="Z133" s="30">
        <f t="shared" si="32"/>
        <v>0</v>
      </c>
      <c r="AA133" s="30">
        <f t="shared" si="33"/>
        <v>0</v>
      </c>
      <c r="AB133" s="30">
        <f t="shared" si="33"/>
        <v>0</v>
      </c>
      <c r="AC133" s="30"/>
    </row>
    <row r="134" spans="1:29">
      <c r="B134" s="79" t="s">
        <v>229</v>
      </c>
      <c r="C134" s="129">
        <f>IF(F13="Annual Debt Service (Principal &amp; Interest)",H6,IF(F13="Interest Only",F6*3%/I76,IF(F13="Fully deferred for 55 years",0)))</f>
        <v>0</v>
      </c>
      <c r="I134" s="30">
        <f>C134*$I$76</f>
        <v>0</v>
      </c>
      <c r="J134" s="30">
        <f t="shared" si="31"/>
        <v>0</v>
      </c>
      <c r="K134" s="30">
        <f>J134</f>
        <v>0</v>
      </c>
      <c r="L134" s="30">
        <f t="shared" si="32"/>
        <v>0</v>
      </c>
      <c r="M134" s="30">
        <f t="shared" si="32"/>
        <v>0</v>
      </c>
      <c r="N134" s="30">
        <f t="shared" si="32"/>
        <v>0</v>
      </c>
      <c r="O134" s="30">
        <f t="shared" si="32"/>
        <v>0</v>
      </c>
      <c r="P134" s="30">
        <f t="shared" ref="P134" si="34">I134*$J$76</f>
        <v>0</v>
      </c>
      <c r="Q134" s="30">
        <f t="shared" ref="Q134" si="35">K134*$I$76</f>
        <v>0</v>
      </c>
      <c r="R134" s="30">
        <f t="shared" ref="R134" si="36">K134*$J$76</f>
        <v>0</v>
      </c>
      <c r="S134" s="30">
        <f t="shared" ref="S134" si="37">M134*$I$76</f>
        <v>0</v>
      </c>
      <c r="T134" s="30">
        <f t="shared" ref="T134" si="38">M134*$J$76</f>
        <v>0</v>
      </c>
      <c r="U134" s="30">
        <f t="shared" ref="U134" si="39">O134*$I$76</f>
        <v>0</v>
      </c>
      <c r="V134" s="30">
        <f t="shared" ref="V134" si="40">O134*$J$76</f>
        <v>0</v>
      </c>
      <c r="W134" s="30">
        <f t="shared" ref="W134" si="41">Q134*$I$76</f>
        <v>0</v>
      </c>
      <c r="X134" s="30">
        <f t="shared" ref="X134" si="42">Q134*$J$76</f>
        <v>0</v>
      </c>
      <c r="Y134" s="30">
        <f t="shared" ref="Y134" si="43">S134*$I$76</f>
        <v>0</v>
      </c>
      <c r="Z134" s="30">
        <f t="shared" ref="Z134" si="44">S134*$J$76</f>
        <v>0</v>
      </c>
      <c r="AA134" s="30">
        <f t="shared" ref="AA134" si="45">U134*$I$76</f>
        <v>0</v>
      </c>
      <c r="AB134" s="30">
        <f t="shared" ref="AB134" si="46">U134*$J$76</f>
        <v>0</v>
      </c>
    </row>
    <row r="135" spans="1:29">
      <c r="B135" s="79" t="s">
        <v>365</v>
      </c>
      <c r="C135" s="130">
        <v>0</v>
      </c>
      <c r="I135" s="30">
        <f>C135*I76</f>
        <v>0</v>
      </c>
      <c r="J135" s="30">
        <f t="shared" si="31"/>
        <v>0</v>
      </c>
      <c r="K135" s="30">
        <f>J135</f>
        <v>0</v>
      </c>
      <c r="L135" s="30">
        <f t="shared" si="32"/>
        <v>0</v>
      </c>
      <c r="M135" s="30">
        <f t="shared" si="32"/>
        <v>0</v>
      </c>
      <c r="N135" s="30">
        <f t="shared" si="32"/>
        <v>0</v>
      </c>
      <c r="O135" s="30">
        <f t="shared" si="32"/>
        <v>0</v>
      </c>
      <c r="P135" s="30">
        <f t="shared" si="32"/>
        <v>0</v>
      </c>
      <c r="Q135" s="30">
        <f t="shared" si="32"/>
        <v>0</v>
      </c>
      <c r="R135" s="30">
        <f t="shared" si="32"/>
        <v>0</v>
      </c>
      <c r="S135" s="30">
        <f t="shared" si="32"/>
        <v>0</v>
      </c>
      <c r="T135" s="30">
        <f t="shared" si="32"/>
        <v>0</v>
      </c>
      <c r="U135" s="30">
        <f t="shared" si="32"/>
        <v>0</v>
      </c>
      <c r="V135" s="30">
        <f t="shared" si="32"/>
        <v>0</v>
      </c>
      <c r="W135" s="30">
        <f t="shared" si="32"/>
        <v>0</v>
      </c>
      <c r="X135" s="30">
        <f t="shared" si="32"/>
        <v>0</v>
      </c>
      <c r="Y135" s="30">
        <f t="shared" si="32"/>
        <v>0</v>
      </c>
      <c r="Z135" s="30">
        <f t="shared" si="32"/>
        <v>0</v>
      </c>
      <c r="AA135" s="30">
        <f t="shared" ref="AA135:AB136" si="47">Z135</f>
        <v>0</v>
      </c>
      <c r="AB135" s="30">
        <f t="shared" si="47"/>
        <v>0</v>
      </c>
    </row>
    <row r="136" spans="1:29">
      <c r="B136" s="79" t="s">
        <v>366</v>
      </c>
      <c r="C136" s="130">
        <f>D94*C73</f>
        <v>0</v>
      </c>
      <c r="I136" s="37">
        <f>C136*$I$76</f>
        <v>0</v>
      </c>
      <c r="J136" s="37">
        <f t="shared" si="31"/>
        <v>0</v>
      </c>
      <c r="K136" s="37">
        <f>J136</f>
        <v>0</v>
      </c>
      <c r="L136" s="37">
        <f t="shared" si="32"/>
        <v>0</v>
      </c>
      <c r="M136" s="37">
        <f t="shared" si="32"/>
        <v>0</v>
      </c>
      <c r="N136" s="37">
        <f t="shared" si="32"/>
        <v>0</v>
      </c>
      <c r="O136" s="37">
        <f t="shared" si="32"/>
        <v>0</v>
      </c>
      <c r="P136" s="37">
        <f t="shared" si="32"/>
        <v>0</v>
      </c>
      <c r="Q136" s="37">
        <f t="shared" si="32"/>
        <v>0</v>
      </c>
      <c r="R136" s="37">
        <f t="shared" si="32"/>
        <v>0</v>
      </c>
      <c r="S136" s="37">
        <f t="shared" si="32"/>
        <v>0</v>
      </c>
      <c r="T136" s="37">
        <f t="shared" si="32"/>
        <v>0</v>
      </c>
      <c r="U136" s="37">
        <f t="shared" si="32"/>
        <v>0</v>
      </c>
      <c r="V136" s="37">
        <f t="shared" si="32"/>
        <v>0</v>
      </c>
      <c r="W136" s="37">
        <f t="shared" si="32"/>
        <v>0</v>
      </c>
      <c r="X136" s="37">
        <f t="shared" si="32"/>
        <v>0</v>
      </c>
      <c r="Y136" s="37">
        <f t="shared" si="32"/>
        <v>0</v>
      </c>
      <c r="Z136" s="37">
        <f t="shared" si="32"/>
        <v>0</v>
      </c>
      <c r="AA136" s="37">
        <f t="shared" si="47"/>
        <v>0</v>
      </c>
      <c r="AB136" s="37">
        <f t="shared" si="47"/>
        <v>0</v>
      </c>
    </row>
    <row r="137" spans="1:29" ht="17.100000000000001" thickBot="1">
      <c r="B137" s="80" t="s">
        <v>367</v>
      </c>
      <c r="C137" s="81">
        <f>C127-SUM(C132:C136)</f>
        <v>0</v>
      </c>
      <c r="I137" s="30">
        <f>I127-SUM(I132:I136)</f>
        <v>0</v>
      </c>
      <c r="J137" s="30">
        <f t="shared" ref="J137:U137" si="48">J127-SUM(J132:J136)</f>
        <v>0</v>
      </c>
      <c r="K137" s="30">
        <f t="shared" si="48"/>
        <v>0</v>
      </c>
      <c r="L137" s="30">
        <f t="shared" si="48"/>
        <v>0</v>
      </c>
      <c r="M137" s="30">
        <f t="shared" si="48"/>
        <v>0</v>
      </c>
      <c r="N137" s="30">
        <f t="shared" si="48"/>
        <v>0</v>
      </c>
      <c r="O137" s="30">
        <f t="shared" si="48"/>
        <v>0</v>
      </c>
      <c r="P137" s="30">
        <f t="shared" si="48"/>
        <v>0</v>
      </c>
      <c r="Q137" s="30">
        <f t="shared" si="48"/>
        <v>0</v>
      </c>
      <c r="R137" s="30">
        <f t="shared" si="48"/>
        <v>0</v>
      </c>
      <c r="S137" s="30">
        <f t="shared" si="48"/>
        <v>0</v>
      </c>
      <c r="T137" s="30">
        <f t="shared" si="48"/>
        <v>0</v>
      </c>
      <c r="U137" s="30">
        <f t="shared" si="48"/>
        <v>0</v>
      </c>
      <c r="V137" s="30">
        <f>V127-SUM(V132:V136)</f>
        <v>0</v>
      </c>
      <c r="W137" s="30">
        <f t="shared" ref="W137:AB137" si="49">W127-SUM(W132:W136)</f>
        <v>0</v>
      </c>
      <c r="X137" s="30">
        <f t="shared" si="49"/>
        <v>0</v>
      </c>
      <c r="Y137" s="30">
        <f t="shared" si="49"/>
        <v>0</v>
      </c>
      <c r="Z137" s="30">
        <f t="shared" si="49"/>
        <v>0</v>
      </c>
      <c r="AA137" s="30">
        <f t="shared" si="49"/>
        <v>0</v>
      </c>
      <c r="AB137" s="30">
        <f t="shared" si="49"/>
        <v>0</v>
      </c>
    </row>
    <row r="139" spans="1:29" ht="33.950000000000003">
      <c r="B139" s="207" t="s">
        <v>368</v>
      </c>
      <c r="C139" s="206">
        <f>IF(C127-(C132+C133+C134+C135+C136)&gt;0,0,-(C83*F14)/12/20)</f>
        <v>0</v>
      </c>
      <c r="D139" t="s">
        <v>369</v>
      </c>
      <c r="I139" s="30">
        <f>IF(OR(I137&gt;0,$C$83&lt;=0),0,MIN(-I137,($C$83*($F$14/20))))</f>
        <v>0</v>
      </c>
      <c r="J139" s="30">
        <f t="shared" ref="J139:AB139" si="50">IF(OR(J137&gt;0,$C$83&lt;=0),0,MIN(-J137,($C$83*($F$14/20))))</f>
        <v>0</v>
      </c>
      <c r="K139" s="30">
        <f t="shared" si="50"/>
        <v>0</v>
      </c>
      <c r="L139" s="30">
        <f t="shared" si="50"/>
        <v>0</v>
      </c>
      <c r="M139" s="30">
        <f t="shared" si="50"/>
        <v>0</v>
      </c>
      <c r="N139" s="30">
        <f t="shared" si="50"/>
        <v>0</v>
      </c>
      <c r="O139" s="30">
        <f t="shared" si="50"/>
        <v>0</v>
      </c>
      <c r="P139" s="30">
        <f t="shared" si="50"/>
        <v>0</v>
      </c>
      <c r="Q139" s="30">
        <f t="shared" si="50"/>
        <v>0</v>
      </c>
      <c r="R139" s="30">
        <f t="shared" si="50"/>
        <v>0</v>
      </c>
      <c r="S139" s="30">
        <f t="shared" si="50"/>
        <v>0</v>
      </c>
      <c r="T139" s="30">
        <f t="shared" si="50"/>
        <v>0</v>
      </c>
      <c r="U139" s="30">
        <f t="shared" si="50"/>
        <v>0</v>
      </c>
      <c r="V139" s="30">
        <f t="shared" si="50"/>
        <v>0</v>
      </c>
      <c r="W139" s="30">
        <f t="shared" si="50"/>
        <v>0</v>
      </c>
      <c r="X139" s="30">
        <f t="shared" si="50"/>
        <v>0</v>
      </c>
      <c r="Y139" s="30">
        <f t="shared" si="50"/>
        <v>0</v>
      </c>
      <c r="Z139" s="30">
        <f t="shared" si="50"/>
        <v>0</v>
      </c>
      <c r="AA139" s="30">
        <f t="shared" si="50"/>
        <v>0</v>
      </c>
      <c r="AB139" s="30">
        <f t="shared" si="50"/>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1">K137</f>
        <v>0</v>
      </c>
      <c r="L142" s="49">
        <f t="shared" si="51"/>
        <v>0</v>
      </c>
      <c r="M142" s="49">
        <f t="shared" si="51"/>
        <v>0</v>
      </c>
      <c r="N142" s="49">
        <f t="shared" si="51"/>
        <v>0</v>
      </c>
      <c r="O142" s="49">
        <f t="shared" si="51"/>
        <v>0</v>
      </c>
      <c r="P142" s="49">
        <f t="shared" si="51"/>
        <v>0</v>
      </c>
      <c r="Q142" s="49">
        <f t="shared" si="51"/>
        <v>0</v>
      </c>
      <c r="R142" s="49">
        <f t="shared" si="51"/>
        <v>0</v>
      </c>
      <c r="S142" s="49">
        <f t="shared" si="51"/>
        <v>0</v>
      </c>
      <c r="T142" s="49">
        <f t="shared" si="51"/>
        <v>0</v>
      </c>
      <c r="U142" s="49">
        <f t="shared" si="51"/>
        <v>0</v>
      </c>
      <c r="V142" s="49">
        <f t="shared" si="51"/>
        <v>0</v>
      </c>
      <c r="W142" s="49">
        <f>W137</f>
        <v>0</v>
      </c>
      <c r="X142" s="49">
        <f t="shared" si="51"/>
        <v>0</v>
      </c>
      <c r="Y142" s="49">
        <f t="shared" si="51"/>
        <v>0</v>
      </c>
      <c r="Z142" s="49">
        <f t="shared" si="51"/>
        <v>0</v>
      </c>
      <c r="AA142" s="49">
        <f t="shared" si="51"/>
        <v>0</v>
      </c>
      <c r="AB142" s="49">
        <f t="shared" si="51"/>
        <v>0</v>
      </c>
    </row>
    <row r="143" spans="1:29" ht="17.100000000000001" thickTop="1"/>
    <row r="144" spans="1:29">
      <c r="B144" s="1" t="s">
        <v>370</v>
      </c>
      <c r="C144" s="99" t="e">
        <f>C127/C133</f>
        <v>#DIV/0!</v>
      </c>
      <c r="D144" s="99"/>
      <c r="E144" s="99"/>
      <c r="F144" s="99"/>
      <c r="G144" s="99"/>
      <c r="H144" s="99"/>
      <c r="I144" s="99" t="e">
        <f>I127/I133</f>
        <v>#DIV/0!</v>
      </c>
      <c r="J144" s="99" t="e">
        <f t="shared" ref="J144:AB144" si="52">J127/J133</f>
        <v>#DIV/0!</v>
      </c>
      <c r="K144" s="99" t="e">
        <f t="shared" si="52"/>
        <v>#DIV/0!</v>
      </c>
      <c r="L144" s="99" t="e">
        <f t="shared" si="52"/>
        <v>#DIV/0!</v>
      </c>
      <c r="M144" s="99" t="e">
        <f t="shared" si="52"/>
        <v>#DIV/0!</v>
      </c>
      <c r="N144" s="99" t="e">
        <f t="shared" si="52"/>
        <v>#DIV/0!</v>
      </c>
      <c r="O144" s="99" t="e">
        <f t="shared" si="52"/>
        <v>#DIV/0!</v>
      </c>
      <c r="P144" s="99" t="e">
        <f t="shared" si="52"/>
        <v>#DIV/0!</v>
      </c>
      <c r="Q144" s="99" t="e">
        <f t="shared" si="52"/>
        <v>#DIV/0!</v>
      </c>
      <c r="R144" s="99" t="e">
        <f t="shared" si="52"/>
        <v>#DIV/0!</v>
      </c>
      <c r="S144" s="99" t="e">
        <f t="shared" si="52"/>
        <v>#DIV/0!</v>
      </c>
      <c r="T144" s="99" t="e">
        <f t="shared" si="52"/>
        <v>#DIV/0!</v>
      </c>
      <c r="U144" s="99" t="e">
        <f t="shared" si="52"/>
        <v>#DIV/0!</v>
      </c>
      <c r="V144" s="99" t="e">
        <f t="shared" si="52"/>
        <v>#DIV/0!</v>
      </c>
      <c r="W144" s="99" t="e">
        <f t="shared" si="52"/>
        <v>#DIV/0!</v>
      </c>
      <c r="X144" s="99" t="e">
        <f t="shared" si="52"/>
        <v>#DIV/0!</v>
      </c>
      <c r="Y144" s="99" t="e">
        <f t="shared" si="52"/>
        <v>#DIV/0!</v>
      </c>
      <c r="Z144" s="99" t="e">
        <f t="shared" si="52"/>
        <v>#DIV/0!</v>
      </c>
      <c r="AA144" s="99" t="e">
        <f t="shared" si="52"/>
        <v>#DIV/0!</v>
      </c>
      <c r="AB144" s="99" t="e">
        <f t="shared" si="52"/>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91" priority="3" stopIfTrue="1">
      <formula>$C$82&lt;=16</formula>
    </cfRule>
    <cfRule type="expression" dxfId="90" priority="4">
      <formula>$C$82&gt;16</formula>
    </cfRule>
  </conditionalFormatting>
  <conditionalFormatting sqref="C144 I144:AB144">
    <cfRule type="cellIs" dxfId="89" priority="1" operator="greaterThan">
      <formula>1.15</formula>
    </cfRule>
    <cfRule type="cellIs" dxfId="88"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D3BC14E1-3819-B049-B12C-ADAD2C18E213}"/>
    <dataValidation type="whole" operator="lessThanOrEqual" allowBlank="1" showErrorMessage="1" errorTitle="Please correct Total AMI units" error="The total AMI units can not be greater than the total number of units." sqref="C83" xr:uid="{8AA922A2-6799-F040-99B8-DF5B5D8DB6A9}">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CD28DFF4-5FBF-8548-B9DA-4F7B6A533A29}">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14A3D6BC-9303-B64A-ADCB-74DA6AFC8559}">
      <formula1>C82&gt;16</formula1>
    </dataValidation>
    <dataValidation type="list" allowBlank="1" showInputMessage="1" showErrorMessage="1" sqref="F13" xr:uid="{CCCE6AB2-D5BD-FF4D-8EC4-D2E86ED96A6D}">
      <formula1>"Annual Debt Service (Principal &amp; Interest),Interest Only,Fully deferred for 55 years"</formula1>
    </dataValidation>
    <dataValidation type="list" allowBlank="1" showInputMessage="1" showErrorMessage="1" sqref="F11" xr:uid="{C3EA2783-8F57-D04B-AF74-67F17475F91E}">
      <formula1>"Yes,No"</formula1>
    </dataValidation>
    <dataValidation type="list" allowBlank="1" showInputMessage="1" showErrorMessage="1" sqref="L10:L13 F12" xr:uid="{4D60CE6B-BB7F-9842-B0F9-08F4F4D27CB7}">
      <formula1>"Yes, No"</formula1>
    </dataValidation>
    <dataValidation type="list" allowBlank="1" showInputMessage="1" showErrorMessage="1" sqref="C8" xr:uid="{F7FF5BE3-1458-0D47-915B-E38A68487DF9}">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DDDC-C1D3-8946-A858-50E16C669AA0}">
  <dimension ref="A1:AC155"/>
  <sheetViews>
    <sheetView topLeftCell="R82"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87" priority="3" stopIfTrue="1">
      <formula>$C$82&lt;=16</formula>
    </cfRule>
    <cfRule type="expression" dxfId="86" priority="4">
      <formula>$C$82&gt;16</formula>
    </cfRule>
  </conditionalFormatting>
  <conditionalFormatting sqref="C144 I144:AB144">
    <cfRule type="cellIs" dxfId="85" priority="1" operator="greaterThan">
      <formula>1.15</formula>
    </cfRule>
    <cfRule type="cellIs" dxfId="84"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BC9B6F88-C99B-6947-AA5C-E9B8567DAD7F}"/>
    <dataValidation type="whole" operator="lessThanOrEqual" allowBlank="1" showErrorMessage="1" errorTitle="Please correct Total AMI units" error="The total AMI units can not be greater than the total number of units." sqref="C83" xr:uid="{D41B60A5-7127-A444-89DB-00C70B8D7463}">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B7B86590-7EE8-814E-B34A-2F3553AE9B9B}">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2529978F-8181-DF4F-9DBD-6F35F62B9AFC}">
      <formula1>C82&gt;16</formula1>
    </dataValidation>
    <dataValidation type="list" allowBlank="1" showInputMessage="1" showErrorMessage="1" sqref="F13" xr:uid="{5B6735A6-23BF-2140-B8F8-37D1180F4D2C}">
      <formula1>"Annual Debt Service (Principal &amp; Interest),Interest Only,Fully deferred for 55 years"</formula1>
    </dataValidation>
    <dataValidation type="list" allowBlank="1" showInputMessage="1" showErrorMessage="1" sqref="F11" xr:uid="{BA6164FA-CB07-3248-8901-2E0EFDD693FA}">
      <formula1>"Yes,No"</formula1>
    </dataValidation>
    <dataValidation type="list" allowBlank="1" showInputMessage="1" showErrorMessage="1" sqref="L10:L13 F12" xr:uid="{74F0A7EF-C675-CB48-B942-AE2255536729}">
      <formula1>"Yes, No"</formula1>
    </dataValidation>
    <dataValidation type="list" allowBlank="1" showInputMessage="1" showErrorMessage="1" sqref="C8" xr:uid="{91F9C54E-6AD7-2848-A3C9-D0152E777D00}">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2BDB1-F3CE-4241-93C3-9DB025423C63}">
  <dimension ref="A1:AC155"/>
  <sheetViews>
    <sheetView topLeftCell="H80" zoomScaleNormal="100" workbookViewId="0">
      <selection activeCell="AB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83" priority="3" stopIfTrue="1">
      <formula>$C$82&lt;=16</formula>
    </cfRule>
    <cfRule type="expression" dxfId="82" priority="4">
      <formula>$C$82&gt;16</formula>
    </cfRule>
  </conditionalFormatting>
  <conditionalFormatting sqref="C144 I144:AB144">
    <cfRule type="cellIs" dxfId="81" priority="1" operator="greaterThan">
      <formula>1.15</formula>
    </cfRule>
    <cfRule type="cellIs" dxfId="80" priority="2" operator="lessThan">
      <formula>1.15</formula>
    </cfRule>
  </conditionalFormatting>
  <dataValidations count="8">
    <dataValidation type="list" allowBlank="1" showInputMessage="1" showErrorMessage="1" sqref="C8" xr:uid="{977903F3-FEF6-F845-BD21-3D4A5730E377}">
      <formula1>"Northern California, Southern California, Rural"</formula1>
    </dataValidation>
    <dataValidation type="list" allowBlank="1" showInputMessage="1" showErrorMessage="1" sqref="L10:L13 F12" xr:uid="{2E07887A-0441-2E4A-A2A8-DC50649D9551}">
      <formula1>"Yes, No"</formula1>
    </dataValidation>
    <dataValidation type="list" allowBlank="1" showInputMessage="1" showErrorMessage="1" sqref="F11" xr:uid="{9807E20D-7840-2C4B-B687-3290B218C1FA}">
      <formula1>"Yes,No"</formula1>
    </dataValidation>
    <dataValidation type="list" allowBlank="1" showInputMessage="1" showErrorMessage="1" sqref="F13" xr:uid="{45F9E7FE-F5C7-374F-A9AC-69516BDC7C32}">
      <formula1>"Annual Debt Service (Principal &amp; Interest),Interest Only,Fully deferred for 55 years"</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E664304C-F527-F240-8FFB-739066CC3986}">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9D857059-A13B-7E40-8212-B22B08B57A49}">
      <formula1>C82&gt;16</formula1>
    </dataValidation>
    <dataValidation type="whole" operator="lessThanOrEqual" allowBlank="1" showErrorMessage="1" errorTitle="Please correct Total AMI units" error="The total AMI units can not be greater than the total number of units." sqref="C83" xr:uid="{AC822C09-09B0-7E43-B93C-07AA16638310}">
      <formula1>C82</formula1>
    </dataValidation>
    <dataValidation allowBlank="1" showInputMessage="1" showErrorMessage="1" promptTitle="CHECK" prompt="This amount should not be more than the difference between $10Million and the sum of total funds received under FIHPP for acquisition and rehabilitation." sqref="AC139" xr:uid="{61022EB2-9CB4-4743-BFC0-84E4CEE0DEBE}"/>
  </dataValidations>
  <pageMargins left="0.7" right="0.7" top="0.75" bottom="0.75" header="0.3" footer="0.3"/>
  <pageSetup orientation="portrait" r:id="rId1"/>
  <ignoredErrors>
    <ignoredError sqref="K90:AB90" 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9AC9-9C56-1243-A137-AC0775110C82}">
  <dimension ref="A1:AC155"/>
  <sheetViews>
    <sheetView topLeftCell="S59" zoomScaleNormal="100" workbookViewId="0">
      <selection activeCell="K90" sqref="K90:AB90"/>
    </sheetView>
  </sheetViews>
  <sheetFormatPr defaultColWidth="10.625" defaultRowHeight="15.95"/>
  <cols>
    <col min="1" max="1" width="26.625" customWidth="1"/>
    <col min="2" max="2" width="46.5" bestFit="1" customWidth="1"/>
    <col min="3" max="3" width="33.375" customWidth="1"/>
    <col min="4" max="4" width="41.5" customWidth="1"/>
    <col min="5" max="5" width="17.625" customWidth="1"/>
    <col min="6" max="6" width="20.375" customWidth="1"/>
    <col min="7" max="7" width="14.375" bestFit="1" customWidth="1"/>
    <col min="8" max="8" width="36.375" bestFit="1" customWidth="1"/>
    <col min="9" max="9" width="12.875" bestFit="1" customWidth="1"/>
    <col min="10" max="10" width="13.5" bestFit="1" customWidth="1"/>
    <col min="11" max="12" width="11.875" bestFit="1" customWidth="1"/>
    <col min="13" max="13" width="11.875" customWidth="1"/>
    <col min="14" max="28" width="11.875" bestFit="1" customWidth="1"/>
  </cols>
  <sheetData>
    <row r="1" spans="1:15">
      <c r="A1" s="11" t="s">
        <v>226</v>
      </c>
    </row>
    <row r="2" spans="1:15">
      <c r="A2" s="12"/>
    </row>
    <row r="3" spans="1:15">
      <c r="A3" s="11" t="s">
        <v>227</v>
      </c>
    </row>
    <row r="4" spans="1:15">
      <c r="B4" s="3" t="s">
        <v>228</v>
      </c>
      <c r="C4" s="191"/>
      <c r="E4" s="1" t="s">
        <v>229</v>
      </c>
      <c r="K4" s="1" t="s">
        <v>230</v>
      </c>
      <c r="M4" s="150" t="s">
        <v>231</v>
      </c>
    </row>
    <row r="5" spans="1:15" ht="27.95">
      <c r="B5" s="3" t="s">
        <v>232</v>
      </c>
      <c r="C5" s="14"/>
      <c r="E5" s="169" t="s">
        <v>233</v>
      </c>
      <c r="F5" s="170" t="s">
        <v>234</v>
      </c>
      <c r="G5" s="171" t="s">
        <v>235</v>
      </c>
      <c r="H5" s="172" t="s">
        <v>236</v>
      </c>
      <c r="I5" s="173"/>
      <c r="K5" s="169" t="s">
        <v>233</v>
      </c>
      <c r="L5" s="170" t="s">
        <v>234</v>
      </c>
      <c r="M5" s="171" t="s">
        <v>235</v>
      </c>
      <c r="N5" s="172" t="s">
        <v>236</v>
      </c>
      <c r="O5" s="173"/>
    </row>
    <row r="6" spans="1:15">
      <c r="B6" s="3" t="s">
        <v>237</v>
      </c>
      <c r="C6" s="14"/>
      <c r="E6" s="174"/>
      <c r="F6" s="183">
        <f>G20</f>
        <v>0</v>
      </c>
      <c r="G6" s="94">
        <v>0</v>
      </c>
      <c r="H6" s="175">
        <f>IF(OR(G6=0,F8=0),0,ROUND($F$6*(($F$8/1200)*(1+($F$8/1200))^$G$6)/((1+($F$8/1200))^$G$6-1),2))</f>
        <v>0</v>
      </c>
      <c r="I6" s="176"/>
      <c r="K6" s="174"/>
      <c r="L6" s="183">
        <f>C65</f>
        <v>0</v>
      </c>
      <c r="M6" s="185">
        <v>360</v>
      </c>
      <c r="N6" s="175">
        <f>IF(OR(M6=0,L8=0),0,ROUND($L$6*(($L$8/1200)*(1+($L$8/1200))^$M$6)/((1+($L$8/1200))^$M$6-1),2))</f>
        <v>0</v>
      </c>
      <c r="O6" s="176"/>
    </row>
    <row r="7" spans="1:15">
      <c r="B7" s="3" t="s">
        <v>238</v>
      </c>
      <c r="C7" s="14"/>
      <c r="E7" s="174"/>
      <c r="F7" s="177" t="s">
        <v>239</v>
      </c>
      <c r="G7" s="178" t="s">
        <v>240</v>
      </c>
      <c r="H7" s="179" t="s">
        <v>241</v>
      </c>
      <c r="I7" s="180"/>
      <c r="K7" s="174"/>
      <c r="L7" s="177" t="s">
        <v>239</v>
      </c>
      <c r="M7" s="178" t="s">
        <v>240</v>
      </c>
      <c r="N7" s="179" t="s">
        <v>241</v>
      </c>
      <c r="O7" s="180"/>
    </row>
    <row r="8" spans="1:15">
      <c r="B8" s="3" t="s">
        <v>242</v>
      </c>
      <c r="C8" s="14"/>
      <c r="E8" s="174"/>
      <c r="F8" s="115">
        <v>3</v>
      </c>
      <c r="G8" s="95">
        <v>1</v>
      </c>
      <c r="H8" s="96">
        <v>2024</v>
      </c>
      <c r="I8" s="182"/>
      <c r="K8" s="174"/>
      <c r="L8" s="184">
        <v>7.5</v>
      </c>
      <c r="M8" s="95">
        <v>1</v>
      </c>
      <c r="N8" s="181">
        <v>2024</v>
      </c>
      <c r="O8" s="182"/>
    </row>
    <row r="9" spans="1:15">
      <c r="B9" s="3" t="s">
        <v>243</v>
      </c>
      <c r="C9" s="14"/>
      <c r="E9" s="174"/>
      <c r="F9" s="173" t="s">
        <v>244</v>
      </c>
      <c r="G9" s="176"/>
      <c r="H9" s="180"/>
      <c r="I9" s="182"/>
      <c r="K9" s="174"/>
      <c r="L9" s="173" t="s">
        <v>244</v>
      </c>
      <c r="M9" s="176"/>
      <c r="N9" s="180"/>
      <c r="O9" s="182"/>
    </row>
    <row r="10" spans="1:15">
      <c r="C10" s="168"/>
      <c r="E10" s="151"/>
      <c r="F10" s="152"/>
      <c r="G10" s="151"/>
      <c r="H10" s="151"/>
      <c r="I10" s="149"/>
    </row>
    <row r="11" spans="1:15">
      <c r="E11" t="s">
        <v>245</v>
      </c>
      <c r="F11" s="85" t="s">
        <v>246</v>
      </c>
      <c r="G11" s="19">
        <f>IF(C82=1,600000,MIN(E54-(E18+SUM(E21:E24)),500000*C60))</f>
        <v>0</v>
      </c>
    </row>
    <row r="12" spans="1:15">
      <c r="E12" t="s">
        <v>229</v>
      </c>
      <c r="F12" s="85" t="s">
        <v>246</v>
      </c>
      <c r="G12" s="19">
        <f>IF(C82=1,600000,MIN(E54-(E18+SUM(E21:E24)),500000*C60))</f>
        <v>0</v>
      </c>
    </row>
    <row r="13" spans="1:15" ht="17.100000000000001">
      <c r="E13" s="165" t="s">
        <v>247</v>
      </c>
      <c r="F13" s="164" t="s">
        <v>248</v>
      </c>
      <c r="G13" s="19"/>
    </row>
    <row r="14" spans="1:15">
      <c r="E14" t="s">
        <v>249</v>
      </c>
      <c r="F14" s="85">
        <v>175000</v>
      </c>
    </row>
    <row r="15" spans="1:15">
      <c r="F15" s="154"/>
      <c r="H15" s="19"/>
    </row>
    <row r="16" spans="1:15">
      <c r="A16" s="11" t="s">
        <v>250</v>
      </c>
    </row>
    <row r="17" spans="2:8">
      <c r="B17" s="4" t="s">
        <v>251</v>
      </c>
      <c r="C17" s="5"/>
      <c r="D17" s="5"/>
      <c r="E17" s="15" t="s">
        <v>252</v>
      </c>
      <c r="F17" s="15" t="s">
        <v>253</v>
      </c>
      <c r="G17" s="16" t="s">
        <v>254</v>
      </c>
    </row>
    <row r="18" spans="2:8">
      <c r="B18" s="6"/>
      <c r="C18" t="s">
        <v>255</v>
      </c>
      <c r="E18" s="158"/>
      <c r="F18" s="158"/>
      <c r="G18" s="20">
        <f>E18+F18</f>
        <v>0</v>
      </c>
    </row>
    <row r="19" spans="2:8" ht="17.100000000000001">
      <c r="B19" s="6"/>
      <c r="C19" s="148" t="s">
        <v>256</v>
      </c>
      <c r="E19" s="159">
        <f>IF(F11="Yes",G11,0)</f>
        <v>0</v>
      </c>
      <c r="F19" s="198">
        <f>IF(E19=0,0,MIN(G54-E54,MAX(500000*C60-E19)))</f>
        <v>0</v>
      </c>
      <c r="G19" s="20">
        <f>E19+F19</f>
        <v>0</v>
      </c>
      <c r="H19" t="s">
        <v>257</v>
      </c>
    </row>
    <row r="20" spans="2:8">
      <c r="B20" s="6"/>
      <c r="C20" t="s">
        <v>229</v>
      </c>
      <c r="E20" s="186">
        <f>IF(F12="Yes",G12,0)</f>
        <v>0</v>
      </c>
      <c r="F20" s="198">
        <f>IF(E20=0,0,MIN(G54-E54,MAX(500000*C60-E20)))</f>
        <v>0</v>
      </c>
      <c r="G20" s="20">
        <f>E20+F20</f>
        <v>0</v>
      </c>
      <c r="H20" t="str">
        <f>H19</f>
        <v>Specific to FIHPP: Max $500,000 per unit</v>
      </c>
    </row>
    <row r="21" spans="2:8">
      <c r="B21" s="6"/>
      <c r="C21" t="s">
        <v>258</v>
      </c>
      <c r="E21" s="158">
        <v>0</v>
      </c>
      <c r="F21" s="158"/>
      <c r="G21" s="20">
        <f t="shared" ref="G21:G24" si="0">E21+F21</f>
        <v>0</v>
      </c>
    </row>
    <row r="22" spans="2:8">
      <c r="B22" s="6"/>
      <c r="C22" t="s">
        <v>230</v>
      </c>
      <c r="E22" s="186">
        <f>C65</f>
        <v>0</v>
      </c>
      <c r="F22" s="158"/>
      <c r="G22" s="20">
        <f t="shared" si="0"/>
        <v>0</v>
      </c>
    </row>
    <row r="23" spans="2:8">
      <c r="B23" s="6"/>
      <c r="C23" t="s">
        <v>259</v>
      </c>
      <c r="E23" s="158"/>
      <c r="F23" s="158"/>
      <c r="G23" s="20">
        <f t="shared" si="0"/>
        <v>0</v>
      </c>
    </row>
    <row r="24" spans="2:8">
      <c r="B24" s="6"/>
      <c r="C24" t="s">
        <v>259</v>
      </c>
      <c r="E24" s="158"/>
      <c r="F24" s="158"/>
      <c r="G24" s="20">
        <f t="shared" si="0"/>
        <v>0</v>
      </c>
    </row>
    <row r="25" spans="2:8">
      <c r="B25" s="6"/>
      <c r="C25" s="10"/>
      <c r="D25" s="10"/>
      <c r="E25" s="187"/>
      <c r="F25" s="187"/>
      <c r="G25" s="20">
        <f>E25+F25</f>
        <v>0</v>
      </c>
    </row>
    <row r="26" spans="2:8">
      <c r="B26" s="6"/>
      <c r="C26" s="13" t="s">
        <v>260</v>
      </c>
      <c r="D26" s="17"/>
      <c r="E26" s="100">
        <f>SUM(E18:E25)</f>
        <v>0</v>
      </c>
      <c r="F26" s="100">
        <f>SUM(F18:F25)</f>
        <v>0</v>
      </c>
      <c r="G26" s="100">
        <f>SUM(G18:G25)</f>
        <v>0</v>
      </c>
    </row>
    <row r="27" spans="2:8">
      <c r="B27" s="6"/>
      <c r="E27" s="19" t="s">
        <v>261</v>
      </c>
      <c r="F27" s="19"/>
      <c r="G27" s="20" t="s">
        <v>261</v>
      </c>
    </row>
    <row r="28" spans="2:8">
      <c r="B28" s="6"/>
      <c r="E28" s="19" t="s">
        <v>261</v>
      </c>
      <c r="F28" s="19" t="s">
        <v>261</v>
      </c>
      <c r="G28" s="20" t="s">
        <v>261</v>
      </c>
    </row>
    <row r="29" spans="2:8">
      <c r="B29" s="6"/>
      <c r="E29" s="19"/>
      <c r="F29" s="19"/>
      <c r="G29" s="20"/>
    </row>
    <row r="30" spans="2:8">
      <c r="B30" s="7" t="s">
        <v>262</v>
      </c>
      <c r="C30" s="1"/>
      <c r="E30" s="145"/>
      <c r="F30" s="145"/>
      <c r="G30" s="188"/>
    </row>
    <row r="31" spans="2:8">
      <c r="B31" s="6"/>
      <c r="C31" t="s">
        <v>252</v>
      </c>
      <c r="E31" s="160">
        <v>0</v>
      </c>
      <c r="F31" s="160"/>
      <c r="G31" s="20">
        <f t="shared" ref="G31:G53" si="1">E31+F31</f>
        <v>0</v>
      </c>
    </row>
    <row r="32" spans="2:8">
      <c r="B32" s="6"/>
      <c r="C32" t="s">
        <v>263</v>
      </c>
      <c r="E32" s="160"/>
      <c r="F32" s="160"/>
      <c r="G32" s="20">
        <f t="shared" si="1"/>
        <v>0</v>
      </c>
    </row>
    <row r="33" spans="2:10">
      <c r="B33" s="6"/>
      <c r="D33" t="s">
        <v>264</v>
      </c>
      <c r="E33" s="160">
        <v>0</v>
      </c>
      <c r="F33" s="160">
        <v>0</v>
      </c>
      <c r="G33" s="20">
        <f t="shared" si="1"/>
        <v>0</v>
      </c>
    </row>
    <row r="34" spans="2:10">
      <c r="B34" s="6"/>
      <c r="D34" t="s">
        <v>265</v>
      </c>
      <c r="E34" s="160">
        <f>E33*(15/100)</f>
        <v>0</v>
      </c>
      <c r="F34" s="160">
        <v>0</v>
      </c>
      <c r="G34" s="20">
        <f t="shared" si="1"/>
        <v>0</v>
      </c>
    </row>
    <row r="35" spans="2:10">
      <c r="B35" s="6"/>
      <c r="C35" t="s">
        <v>266</v>
      </c>
      <c r="E35" s="160"/>
      <c r="F35" s="160"/>
      <c r="G35" s="20">
        <f t="shared" si="1"/>
        <v>0</v>
      </c>
    </row>
    <row r="36" spans="2:10">
      <c r="B36" s="6"/>
      <c r="D36" t="s">
        <v>267</v>
      </c>
      <c r="E36" s="160"/>
      <c r="F36" s="160"/>
      <c r="G36" s="20">
        <f t="shared" si="1"/>
        <v>0</v>
      </c>
    </row>
    <row r="37" spans="2:10" ht="17.100000000000001" customHeight="1">
      <c r="B37" s="6"/>
      <c r="D37" t="s">
        <v>268</v>
      </c>
      <c r="E37" s="19"/>
      <c r="F37" s="160"/>
      <c r="G37" s="20">
        <f>E36+F37</f>
        <v>0</v>
      </c>
    </row>
    <row r="38" spans="2:10" ht="17.100000000000001" customHeight="1">
      <c r="B38" s="6"/>
      <c r="D38" t="s">
        <v>269</v>
      </c>
      <c r="E38" s="160"/>
      <c r="F38" s="160">
        <v>0</v>
      </c>
      <c r="G38" s="20">
        <f t="shared" ref="G38:G40" si="2">E37+F38</f>
        <v>0</v>
      </c>
    </row>
    <row r="39" spans="2:10" ht="17.100000000000001" customHeight="1">
      <c r="B39" s="6"/>
      <c r="D39" t="s">
        <v>270</v>
      </c>
      <c r="E39" s="160"/>
      <c r="F39" s="160">
        <v>0</v>
      </c>
      <c r="G39" s="20">
        <f t="shared" si="2"/>
        <v>0</v>
      </c>
    </row>
    <row r="40" spans="2:10" ht="17.100000000000001" customHeight="1">
      <c r="B40" s="6"/>
      <c r="D40" t="s">
        <v>271</v>
      </c>
      <c r="E40" s="160"/>
      <c r="F40" s="160">
        <v>0</v>
      </c>
      <c r="G40" s="20">
        <f t="shared" si="2"/>
        <v>0</v>
      </c>
    </row>
    <row r="41" spans="2:10" ht="17.100000000000001" customHeight="1">
      <c r="B41" s="6"/>
      <c r="E41" s="160"/>
      <c r="F41" s="160"/>
      <c r="G41" s="20"/>
    </row>
    <row r="42" spans="2:10">
      <c r="B42" s="6"/>
      <c r="D42" t="s">
        <v>272</v>
      </c>
      <c r="E42" s="104">
        <f>C65*1%</f>
        <v>0</v>
      </c>
      <c r="F42" s="189"/>
      <c r="G42" s="20">
        <f t="shared" si="1"/>
        <v>0</v>
      </c>
    </row>
    <row r="43" spans="2:10">
      <c r="B43" s="6"/>
      <c r="D43" t="s">
        <v>273</v>
      </c>
      <c r="E43" s="160">
        <v>0</v>
      </c>
      <c r="F43" s="160"/>
      <c r="G43" s="20">
        <f t="shared" si="1"/>
        <v>0</v>
      </c>
    </row>
    <row r="44" spans="2:10">
      <c r="B44" s="6"/>
      <c r="D44" t="s">
        <v>274</v>
      </c>
      <c r="E44" s="160"/>
      <c r="F44" s="160"/>
      <c r="G44" s="20">
        <f t="shared" si="1"/>
        <v>0</v>
      </c>
    </row>
    <row r="45" spans="2:10">
      <c r="B45" s="6"/>
      <c r="D45" t="s">
        <v>275</v>
      </c>
      <c r="E45" s="160"/>
      <c r="F45" s="160"/>
      <c r="G45" s="20">
        <f t="shared" si="1"/>
        <v>0</v>
      </c>
    </row>
    <row r="46" spans="2:10">
      <c r="B46" s="6"/>
      <c r="D46" t="s">
        <v>276</v>
      </c>
      <c r="E46" s="160">
        <v>0</v>
      </c>
      <c r="F46" s="160"/>
      <c r="G46" s="20">
        <f t="shared" si="1"/>
        <v>0</v>
      </c>
      <c r="J46" s="18"/>
    </row>
    <row r="47" spans="2:10">
      <c r="B47" s="6"/>
      <c r="D47" t="s">
        <v>277</v>
      </c>
      <c r="E47" s="160">
        <v>0</v>
      </c>
      <c r="F47" s="160"/>
      <c r="G47" s="20">
        <f t="shared" si="1"/>
        <v>0</v>
      </c>
      <c r="J47" s="153"/>
    </row>
    <row r="48" spans="2:10">
      <c r="B48" s="6"/>
      <c r="D48" t="s">
        <v>278</v>
      </c>
      <c r="E48" s="160"/>
      <c r="F48" s="160"/>
      <c r="G48" s="20">
        <f t="shared" si="1"/>
        <v>0</v>
      </c>
    </row>
    <row r="49" spans="1:10">
      <c r="B49" s="6"/>
      <c r="D49" t="s">
        <v>279</v>
      </c>
      <c r="E49" s="160"/>
      <c r="F49" s="160"/>
      <c r="G49" s="20">
        <f t="shared" si="1"/>
        <v>0</v>
      </c>
      <c r="J49" s="18"/>
    </row>
    <row r="50" spans="1:10">
      <c r="B50" s="6"/>
      <c r="D50" t="s">
        <v>280</v>
      </c>
      <c r="E50" s="104">
        <f>SUM(E36:E49)*10%</f>
        <v>0</v>
      </c>
      <c r="F50" s="189"/>
      <c r="G50" s="20">
        <f t="shared" si="1"/>
        <v>0</v>
      </c>
    </row>
    <row r="51" spans="1:10">
      <c r="B51" s="6"/>
      <c r="C51" t="s">
        <v>281</v>
      </c>
      <c r="E51" s="160">
        <v>0</v>
      </c>
      <c r="F51" s="160"/>
      <c r="G51" s="20">
        <f t="shared" si="1"/>
        <v>0</v>
      </c>
    </row>
    <row r="52" spans="1:10">
      <c r="B52" s="6"/>
      <c r="C52" t="s">
        <v>282</v>
      </c>
      <c r="D52" t="s">
        <v>283</v>
      </c>
      <c r="E52" s="160">
        <v>0</v>
      </c>
      <c r="F52" s="160"/>
      <c r="G52" s="20">
        <f t="shared" si="1"/>
        <v>0</v>
      </c>
    </row>
    <row r="53" spans="1:10">
      <c r="B53" s="6"/>
      <c r="C53" s="10"/>
      <c r="D53" s="10" t="s">
        <v>284</v>
      </c>
      <c r="E53" s="190">
        <v>0</v>
      </c>
      <c r="F53" s="190"/>
      <c r="G53" s="20">
        <f t="shared" si="1"/>
        <v>0</v>
      </c>
    </row>
    <row r="54" spans="1:10">
      <c r="B54" s="8"/>
      <c r="C54" s="9" t="s">
        <v>285</v>
      </c>
      <c r="D54" s="10"/>
      <c r="E54" s="100">
        <f>SUM(E31:E53)</f>
        <v>0</v>
      </c>
      <c r="F54" s="100">
        <f>SUM(F31:F53)</f>
        <v>0</v>
      </c>
      <c r="G54" s="100">
        <f>SUM(G31:G53)</f>
        <v>0</v>
      </c>
    </row>
    <row r="55" spans="1:10">
      <c r="C55" t="s">
        <v>286</v>
      </c>
      <c r="E55" s="19">
        <f>E26-E54</f>
        <v>0</v>
      </c>
      <c r="F55" s="19">
        <f>F26-F54</f>
        <v>0</v>
      </c>
      <c r="G55" s="19">
        <f>G26-G54</f>
        <v>0</v>
      </c>
    </row>
    <row r="59" spans="1:10">
      <c r="A59" s="11" t="s">
        <v>287</v>
      </c>
    </row>
    <row r="60" spans="1:10">
      <c r="B60" t="s">
        <v>288</v>
      </c>
      <c r="C60">
        <f>C82</f>
        <v>0</v>
      </c>
    </row>
    <row r="61" spans="1:10">
      <c r="B61" t="s">
        <v>289</v>
      </c>
      <c r="C61" s="50">
        <v>13</v>
      </c>
    </row>
    <row r="62" spans="1:10">
      <c r="B62" t="s">
        <v>290</v>
      </c>
      <c r="C62" s="51">
        <v>2.5000000000000001E-2</v>
      </c>
    </row>
    <row r="63" spans="1:10">
      <c r="B63" t="s">
        <v>291</v>
      </c>
      <c r="C63" s="52">
        <v>0.03</v>
      </c>
    </row>
    <row r="64" spans="1:10">
      <c r="B64" t="s">
        <v>292</v>
      </c>
      <c r="C64" s="98">
        <v>9950</v>
      </c>
    </row>
    <row r="65" spans="1:28">
      <c r="B65" t="s">
        <v>293</v>
      </c>
      <c r="C65" s="56"/>
    </row>
    <row r="66" spans="1:28">
      <c r="C66" s="142"/>
    </row>
    <row r="67" spans="1:28" ht="33.950000000000003">
      <c r="A67" s="143" t="s">
        <v>294</v>
      </c>
      <c r="C67" s="142"/>
    </row>
    <row r="68" spans="1:28">
      <c r="A68" s="199"/>
      <c r="B68" t="s">
        <v>295</v>
      </c>
      <c r="C68" s="155">
        <v>7.0000000000000007E-2</v>
      </c>
      <c r="D68" s="62" t="s">
        <v>296</v>
      </c>
    </row>
    <row r="69" spans="1:28">
      <c r="B69" t="s">
        <v>297</v>
      </c>
      <c r="C69" s="156">
        <v>1.2500000000000001E-2</v>
      </c>
      <c r="D69" s="62" t="s">
        <v>298</v>
      </c>
    </row>
    <row r="70" spans="1:28">
      <c r="B70" t="s">
        <v>299</v>
      </c>
      <c r="C70" s="156">
        <v>5.0000000000000001E-3</v>
      </c>
      <c r="D70" s="62" t="s">
        <v>298</v>
      </c>
    </row>
    <row r="71" spans="1:28">
      <c r="B71" t="s">
        <v>300</v>
      </c>
      <c r="C71" s="155">
        <v>0.02</v>
      </c>
      <c r="D71" s="62" t="s">
        <v>298</v>
      </c>
    </row>
    <row r="72" spans="1:28">
      <c r="B72" t="s">
        <v>301</v>
      </c>
      <c r="C72" s="157">
        <v>0.5</v>
      </c>
      <c r="D72" s="62" t="s">
        <v>298</v>
      </c>
    </row>
    <row r="73" spans="1:28">
      <c r="B73" t="s">
        <v>302</v>
      </c>
      <c r="C73" s="155">
        <v>0.03</v>
      </c>
      <c r="D73" s="62" t="s">
        <v>303</v>
      </c>
    </row>
    <row r="74" spans="1:28">
      <c r="B74" s="149"/>
      <c r="C74" s="200"/>
      <c r="D74" s="201"/>
      <c r="I74" s="36" t="s">
        <v>22</v>
      </c>
      <c r="J74" s="36" t="s">
        <v>23</v>
      </c>
      <c r="K74" s="36" t="s">
        <v>24</v>
      </c>
      <c r="L74" s="36" t="s">
        <v>25</v>
      </c>
      <c r="M74" s="36" t="s">
        <v>26</v>
      </c>
      <c r="N74" s="36" t="s">
        <v>27</v>
      </c>
      <c r="O74" s="36" t="s">
        <v>28</v>
      </c>
      <c r="P74" s="36" t="s">
        <v>29</v>
      </c>
      <c r="Q74" s="36" t="s">
        <v>30</v>
      </c>
      <c r="R74" s="36" t="s">
        <v>31</v>
      </c>
      <c r="S74" s="36" t="s">
        <v>32</v>
      </c>
      <c r="T74" s="36" t="s">
        <v>33</v>
      </c>
      <c r="U74" s="36" t="s">
        <v>34</v>
      </c>
      <c r="V74" s="36" t="s">
        <v>35</v>
      </c>
      <c r="W74" s="36" t="s">
        <v>36</v>
      </c>
      <c r="X74" s="36" t="s">
        <v>37</v>
      </c>
      <c r="Y74" s="36" t="s">
        <v>38</v>
      </c>
      <c r="Z74" s="36" t="s">
        <v>39</v>
      </c>
      <c r="AA74" s="36" t="s">
        <v>40</v>
      </c>
      <c r="AB74" s="36" t="s">
        <v>41</v>
      </c>
    </row>
    <row r="75" spans="1:28" ht="33.950000000000003">
      <c r="I75" s="124" t="s">
        <v>304</v>
      </c>
      <c r="J75" s="125" t="s">
        <v>305</v>
      </c>
    </row>
    <row r="76" spans="1:28">
      <c r="I76" s="98">
        <v>12</v>
      </c>
      <c r="J76">
        <v>12</v>
      </c>
    </row>
    <row r="77" spans="1:28">
      <c r="A77" s="11" t="s">
        <v>306</v>
      </c>
      <c r="B77" s="42" t="s">
        <v>307</v>
      </c>
      <c r="C77" s="21" t="s">
        <v>308</v>
      </c>
      <c r="D77" s="21" t="s">
        <v>309</v>
      </c>
      <c r="E77" s="21" t="s">
        <v>310</v>
      </c>
      <c r="F77" s="21" t="s">
        <v>311</v>
      </c>
      <c r="G77" s="21" t="s">
        <v>312</v>
      </c>
      <c r="I77" s="43" t="s">
        <v>42</v>
      </c>
      <c r="J77" s="22" t="s">
        <v>43</v>
      </c>
      <c r="K77" s="22" t="s">
        <v>44</v>
      </c>
      <c r="L77" s="22" t="s">
        <v>45</v>
      </c>
      <c r="M77" s="22" t="s">
        <v>46</v>
      </c>
      <c r="N77" s="22" t="s">
        <v>47</v>
      </c>
      <c r="O77" s="22" t="s">
        <v>48</v>
      </c>
      <c r="P77" s="22" t="s">
        <v>49</v>
      </c>
      <c r="Q77" s="22" t="s">
        <v>50</v>
      </c>
      <c r="R77" s="22" t="s">
        <v>51</v>
      </c>
      <c r="S77" s="22" t="s">
        <v>52</v>
      </c>
      <c r="T77" s="22" t="s">
        <v>53</v>
      </c>
      <c r="U77" s="22" t="s">
        <v>54</v>
      </c>
      <c r="V77" s="22" t="s">
        <v>55</v>
      </c>
      <c r="W77" s="22" t="s">
        <v>56</v>
      </c>
      <c r="X77" s="22" t="s">
        <v>57</v>
      </c>
      <c r="Y77" s="22" t="s">
        <v>58</v>
      </c>
      <c r="Z77" s="22" t="s">
        <v>59</v>
      </c>
      <c r="AA77" s="22" t="s">
        <v>60</v>
      </c>
      <c r="AB77" s="23" t="s">
        <v>61</v>
      </c>
    </row>
    <row r="78" spans="1:28">
      <c r="B78" t="s">
        <v>313</v>
      </c>
      <c r="C78" s="50">
        <v>0</v>
      </c>
      <c r="D78" s="53">
        <v>0</v>
      </c>
      <c r="E78">
        <f>D78*C78</f>
        <v>0</v>
      </c>
      <c r="F78" s="120"/>
      <c r="G78" s="98"/>
      <c r="I78" s="44">
        <f>E78*$I$76</f>
        <v>0</v>
      </c>
      <c r="J78" s="44">
        <f>E78*$J$76+((E78*$J$76)*$C$62)</f>
        <v>0</v>
      </c>
      <c r="K78" s="19">
        <f t="shared" ref="K78:Z81" si="3">J78+(J78*$C$62)</f>
        <v>0</v>
      </c>
      <c r="L78" s="19">
        <f t="shared" si="3"/>
        <v>0</v>
      </c>
      <c r="M78" s="19">
        <f t="shared" si="3"/>
        <v>0</v>
      </c>
      <c r="N78" s="19">
        <f t="shared" si="3"/>
        <v>0</v>
      </c>
      <c r="O78" s="19">
        <f t="shared" si="3"/>
        <v>0</v>
      </c>
      <c r="P78" s="19">
        <f t="shared" si="3"/>
        <v>0</v>
      </c>
      <c r="Q78" s="19">
        <f t="shared" si="3"/>
        <v>0</v>
      </c>
      <c r="R78" s="19">
        <f>Q78+(Q78*$C$62)</f>
        <v>0</v>
      </c>
      <c r="S78" s="19">
        <f t="shared" si="3"/>
        <v>0</v>
      </c>
      <c r="T78" s="19">
        <f t="shared" si="3"/>
        <v>0</v>
      </c>
      <c r="U78" s="19">
        <f t="shared" si="3"/>
        <v>0</v>
      </c>
      <c r="V78" s="19">
        <f t="shared" si="3"/>
        <v>0</v>
      </c>
      <c r="W78" s="19">
        <f t="shared" si="3"/>
        <v>0</v>
      </c>
      <c r="X78" s="19">
        <f t="shared" si="3"/>
        <v>0</v>
      </c>
      <c r="Y78" s="19">
        <f t="shared" si="3"/>
        <v>0</v>
      </c>
      <c r="Z78" s="19">
        <f>Y78+(Y78*$C$62)</f>
        <v>0</v>
      </c>
      <c r="AA78" s="19">
        <f t="shared" ref="AA78:AB81" si="4">Z78+(Z78*$C$62)</f>
        <v>0</v>
      </c>
      <c r="AB78" s="20">
        <f t="shared" si="4"/>
        <v>0</v>
      </c>
    </row>
    <row r="79" spans="1:28">
      <c r="B79" t="s">
        <v>314</v>
      </c>
      <c r="C79" s="50">
        <v>0</v>
      </c>
      <c r="D79" s="53">
        <v>0</v>
      </c>
      <c r="E79">
        <f>D79*C79</f>
        <v>0</v>
      </c>
      <c r="F79" s="120"/>
      <c r="G79" s="98"/>
      <c r="I79" s="44">
        <f>E79*$I$76</f>
        <v>0</v>
      </c>
      <c r="J79" s="44">
        <f>E79*$J$76+((E79*$J$76)*$C$62)</f>
        <v>0</v>
      </c>
      <c r="K79" s="19">
        <f t="shared" si="3"/>
        <v>0</v>
      </c>
      <c r="L79" s="19">
        <f t="shared" si="3"/>
        <v>0</v>
      </c>
      <c r="M79" s="19">
        <f t="shared" si="3"/>
        <v>0</v>
      </c>
      <c r="N79" s="19">
        <f t="shared" si="3"/>
        <v>0</v>
      </c>
      <c r="O79" s="19">
        <f t="shared" si="3"/>
        <v>0</v>
      </c>
      <c r="P79" s="19">
        <f t="shared" si="3"/>
        <v>0</v>
      </c>
      <c r="Q79" s="19">
        <f t="shared" si="3"/>
        <v>0</v>
      </c>
      <c r="R79" s="19">
        <f t="shared" si="3"/>
        <v>0</v>
      </c>
      <c r="S79" s="19">
        <f t="shared" si="3"/>
        <v>0</v>
      </c>
      <c r="T79" s="19">
        <f t="shared" si="3"/>
        <v>0</v>
      </c>
      <c r="U79" s="19">
        <f t="shared" si="3"/>
        <v>0</v>
      </c>
      <c r="V79" s="19">
        <f t="shared" si="3"/>
        <v>0</v>
      </c>
      <c r="W79" s="19">
        <f t="shared" si="3"/>
        <v>0</v>
      </c>
      <c r="X79" s="19">
        <f t="shared" si="3"/>
        <v>0</v>
      </c>
      <c r="Y79" s="19">
        <f t="shared" si="3"/>
        <v>0</v>
      </c>
      <c r="Z79" s="19">
        <f t="shared" si="3"/>
        <v>0</v>
      </c>
      <c r="AA79" s="19">
        <f t="shared" si="4"/>
        <v>0</v>
      </c>
      <c r="AB79" s="20">
        <f t="shared" si="4"/>
        <v>0</v>
      </c>
    </row>
    <row r="80" spans="1:28">
      <c r="B80" t="s">
        <v>315</v>
      </c>
      <c r="C80" s="50">
        <v>0</v>
      </c>
      <c r="D80" s="53">
        <v>0</v>
      </c>
      <c r="E80">
        <f>D80*C80</f>
        <v>0</v>
      </c>
      <c r="F80" s="120"/>
      <c r="G80" s="98"/>
      <c r="I80" s="44">
        <f>E80*$I$76</f>
        <v>0</v>
      </c>
      <c r="J80" s="44">
        <f>E80*$J$76+((E80*$J$76)*$C$62)</f>
        <v>0</v>
      </c>
      <c r="K80" s="19">
        <f t="shared" si="3"/>
        <v>0</v>
      </c>
      <c r="L80" s="19">
        <f t="shared" si="3"/>
        <v>0</v>
      </c>
      <c r="M80" s="19">
        <f t="shared" si="3"/>
        <v>0</v>
      </c>
      <c r="N80" s="19">
        <f t="shared" si="3"/>
        <v>0</v>
      </c>
      <c r="O80" s="19">
        <f t="shared" si="3"/>
        <v>0</v>
      </c>
      <c r="P80" s="19">
        <f t="shared" si="3"/>
        <v>0</v>
      </c>
      <c r="Q80" s="19">
        <f t="shared" si="3"/>
        <v>0</v>
      </c>
      <c r="R80" s="19">
        <f t="shared" si="3"/>
        <v>0</v>
      </c>
      <c r="S80" s="19">
        <f t="shared" si="3"/>
        <v>0</v>
      </c>
      <c r="T80" s="19">
        <f t="shared" si="3"/>
        <v>0</v>
      </c>
      <c r="U80" s="19">
        <f t="shared" si="3"/>
        <v>0</v>
      </c>
      <c r="V80" s="19">
        <f t="shared" si="3"/>
        <v>0</v>
      </c>
      <c r="W80" s="19">
        <f t="shared" si="3"/>
        <v>0</v>
      </c>
      <c r="X80" s="19">
        <f t="shared" si="3"/>
        <v>0</v>
      </c>
      <c r="Y80" s="19">
        <f t="shared" si="3"/>
        <v>0</v>
      </c>
      <c r="Z80" s="19">
        <f t="shared" si="3"/>
        <v>0</v>
      </c>
      <c r="AA80" s="19">
        <f t="shared" si="4"/>
        <v>0</v>
      </c>
      <c r="AB80" s="20">
        <f t="shared" si="4"/>
        <v>0</v>
      </c>
    </row>
    <row r="81" spans="1:28">
      <c r="B81" t="s">
        <v>316</v>
      </c>
      <c r="C81" s="50">
        <v>0</v>
      </c>
      <c r="D81" s="53">
        <v>0</v>
      </c>
      <c r="E81">
        <f t="shared" ref="E81" si="5">D81*C81</f>
        <v>0</v>
      </c>
      <c r="F81" s="120"/>
      <c r="G81" s="98"/>
      <c r="I81" s="44">
        <f>E81*$I$76</f>
        <v>0</v>
      </c>
      <c r="J81" s="44">
        <f>E81*$J$76+((E81*$J$76)*$C$62)</f>
        <v>0</v>
      </c>
      <c r="K81" s="19">
        <f t="shared" si="3"/>
        <v>0</v>
      </c>
      <c r="L81" s="19">
        <f t="shared" si="3"/>
        <v>0</v>
      </c>
      <c r="M81" s="19">
        <f t="shared" si="3"/>
        <v>0</v>
      </c>
      <c r="N81" s="19">
        <f t="shared" si="3"/>
        <v>0</v>
      </c>
      <c r="O81" s="19">
        <f t="shared" si="3"/>
        <v>0</v>
      </c>
      <c r="P81" s="19">
        <f t="shared" si="3"/>
        <v>0</v>
      </c>
      <c r="Q81" s="19">
        <f t="shared" si="3"/>
        <v>0</v>
      </c>
      <c r="R81" s="19">
        <f t="shared" si="3"/>
        <v>0</v>
      </c>
      <c r="S81" s="19">
        <f t="shared" si="3"/>
        <v>0</v>
      </c>
      <c r="T81" s="19">
        <f t="shared" si="3"/>
        <v>0</v>
      </c>
      <c r="U81" s="19">
        <f t="shared" si="3"/>
        <v>0</v>
      </c>
      <c r="V81" s="19">
        <f t="shared" si="3"/>
        <v>0</v>
      </c>
      <c r="W81" s="19">
        <f t="shared" si="3"/>
        <v>0</v>
      </c>
      <c r="X81" s="19">
        <f t="shared" si="3"/>
        <v>0</v>
      </c>
      <c r="Y81" s="19">
        <f t="shared" si="3"/>
        <v>0</v>
      </c>
      <c r="Z81" s="19">
        <f t="shared" si="3"/>
        <v>0</v>
      </c>
      <c r="AA81" s="19">
        <f t="shared" si="4"/>
        <v>0</v>
      </c>
      <c r="AB81" s="20">
        <f t="shared" si="4"/>
        <v>0</v>
      </c>
    </row>
    <row r="82" spans="1:28">
      <c r="B82" s="1" t="s">
        <v>317</v>
      </c>
      <c r="C82" s="102">
        <f>SUM(C78:C81)</f>
        <v>0</v>
      </c>
      <c r="D82" s="54"/>
      <c r="E82" s="54">
        <f>SUM(E78:E81)</f>
        <v>0</v>
      </c>
      <c r="I82" s="45">
        <f>SUM(I78:I81)</f>
        <v>0</v>
      </c>
      <c r="J82" s="46">
        <f t="shared" ref="J82:M82" si="6">SUM(J78:J81)</f>
        <v>0</v>
      </c>
      <c r="K82" s="46">
        <f t="shared" si="6"/>
        <v>0</v>
      </c>
      <c r="L82" s="46">
        <f t="shared" si="6"/>
        <v>0</v>
      </c>
      <c r="M82" s="46">
        <f t="shared" si="6"/>
        <v>0</v>
      </c>
      <c r="N82" s="46">
        <f>SUM(N78:N81)</f>
        <v>0</v>
      </c>
      <c r="O82" s="46">
        <f t="shared" ref="O82:P82" si="7">SUM(O78:O81)</f>
        <v>0</v>
      </c>
      <c r="P82" s="46">
        <f t="shared" si="7"/>
        <v>0</v>
      </c>
      <c r="Q82" s="46">
        <f>SUM(Q78:Q81)</f>
        <v>0</v>
      </c>
      <c r="R82" s="46">
        <f t="shared" ref="R82:U82" si="8">SUM(R78:R81)</f>
        <v>0</v>
      </c>
      <c r="S82" s="46">
        <f t="shared" si="8"/>
        <v>0</v>
      </c>
      <c r="T82" s="46">
        <f t="shared" si="8"/>
        <v>0</v>
      </c>
      <c r="U82" s="46">
        <f t="shared" si="8"/>
        <v>0</v>
      </c>
      <c r="V82" s="46">
        <f>SUM(V78:V81)</f>
        <v>0</v>
      </c>
      <c r="W82" s="46">
        <f>SUM(W78:W81)</f>
        <v>0</v>
      </c>
      <c r="X82" s="46">
        <f t="shared" ref="X82:AA82" si="9">SUM(X78:X81)</f>
        <v>0</v>
      </c>
      <c r="Y82" s="46">
        <f t="shared" si="9"/>
        <v>0</v>
      </c>
      <c r="Z82" s="46">
        <f t="shared" si="9"/>
        <v>0</v>
      </c>
      <c r="AA82" s="46">
        <f t="shared" si="9"/>
        <v>0</v>
      </c>
      <c r="AB82" s="47">
        <f>SUM(AB78:AB81)</f>
        <v>0</v>
      </c>
    </row>
    <row r="83" spans="1:28">
      <c r="B83" t="s">
        <v>318</v>
      </c>
      <c r="C83" s="123">
        <v>0</v>
      </c>
      <c r="D83" s="41"/>
    </row>
    <row r="84" spans="1:28">
      <c r="B84" t="s">
        <v>319</v>
      </c>
      <c r="C84" s="92"/>
      <c r="D84" s="41"/>
    </row>
    <row r="85" spans="1:28">
      <c r="A85" s="11" t="s">
        <v>320</v>
      </c>
      <c r="K85" s="18"/>
      <c r="L85" s="18"/>
    </row>
    <row r="86" spans="1:28">
      <c r="B86" s="1" t="s">
        <v>321</v>
      </c>
      <c r="C86" s="21" t="s">
        <v>322</v>
      </c>
      <c r="D86" s="1" t="s">
        <v>321</v>
      </c>
      <c r="I86" s="22" t="s">
        <v>42</v>
      </c>
      <c r="J86" s="22" t="s">
        <v>43</v>
      </c>
      <c r="K86" s="22" t="s">
        <v>44</v>
      </c>
      <c r="L86" s="22" t="s">
        <v>45</v>
      </c>
      <c r="M86" s="22" t="s">
        <v>46</v>
      </c>
      <c r="N86" s="22" t="s">
        <v>47</v>
      </c>
      <c r="O86" s="22" t="s">
        <v>48</v>
      </c>
      <c r="P86" s="22" t="s">
        <v>49</v>
      </c>
      <c r="Q86" s="22" t="s">
        <v>50</v>
      </c>
      <c r="R86" s="22" t="s">
        <v>51</v>
      </c>
      <c r="S86" s="22" t="s">
        <v>52</v>
      </c>
      <c r="T86" s="22" t="s">
        <v>53</v>
      </c>
      <c r="U86" s="22" t="s">
        <v>54</v>
      </c>
      <c r="V86" s="22" t="s">
        <v>55</v>
      </c>
      <c r="W86" s="22" t="s">
        <v>56</v>
      </c>
      <c r="X86" s="22" t="s">
        <v>57</v>
      </c>
      <c r="Y86" s="22" t="s">
        <v>58</v>
      </c>
      <c r="Z86" s="22" t="s">
        <v>59</v>
      </c>
      <c r="AA86" s="22" t="s">
        <v>60</v>
      </c>
      <c r="AB86" s="22" t="s">
        <v>61</v>
      </c>
    </row>
    <row r="87" spans="1:28">
      <c r="B87" t="s">
        <v>323</v>
      </c>
      <c r="D87" s="54">
        <f>E82</f>
        <v>0</v>
      </c>
      <c r="I87" s="19">
        <f>I82</f>
        <v>0</v>
      </c>
      <c r="J87" s="19">
        <f>J82</f>
        <v>0</v>
      </c>
      <c r="K87" s="19">
        <f t="shared" ref="K87:AB87" si="10">K82</f>
        <v>0</v>
      </c>
      <c r="L87" s="19">
        <f t="shared" si="10"/>
        <v>0</v>
      </c>
      <c r="M87" s="19">
        <f t="shared" si="10"/>
        <v>0</v>
      </c>
      <c r="N87" s="19">
        <f t="shared" si="10"/>
        <v>0</v>
      </c>
      <c r="O87" s="19">
        <f t="shared" si="10"/>
        <v>0</v>
      </c>
      <c r="P87" s="19">
        <f t="shared" si="10"/>
        <v>0</v>
      </c>
      <c r="Q87" s="19">
        <f t="shared" si="10"/>
        <v>0</v>
      </c>
      <c r="R87" s="19">
        <f t="shared" si="10"/>
        <v>0</v>
      </c>
      <c r="S87" s="19">
        <f>S82</f>
        <v>0</v>
      </c>
      <c r="T87" s="19">
        <f t="shared" si="10"/>
        <v>0</v>
      </c>
      <c r="U87" s="19">
        <f t="shared" si="10"/>
        <v>0</v>
      </c>
      <c r="V87" s="19">
        <f t="shared" si="10"/>
        <v>0</v>
      </c>
      <c r="W87" s="19">
        <f t="shared" si="10"/>
        <v>0</v>
      </c>
      <c r="X87" s="19">
        <f t="shared" si="10"/>
        <v>0</v>
      </c>
      <c r="Y87" s="19">
        <f t="shared" si="10"/>
        <v>0</v>
      </c>
      <c r="Z87" s="19">
        <f>Z82</f>
        <v>0</v>
      </c>
      <c r="AA87" s="19">
        <f t="shared" si="10"/>
        <v>0</v>
      </c>
      <c r="AB87" s="19">
        <f t="shared" si="10"/>
        <v>0</v>
      </c>
    </row>
    <row r="88" spans="1:28">
      <c r="B88" t="s">
        <v>324</v>
      </c>
      <c r="C88" s="56"/>
      <c r="D88" s="19">
        <f>C88*C61</f>
        <v>0</v>
      </c>
      <c r="I88" s="19">
        <f>D88*$I$76</f>
        <v>0</v>
      </c>
      <c r="J88" s="19">
        <f>D88*$J$76</f>
        <v>0</v>
      </c>
      <c r="K88" s="19">
        <f t="shared" ref="K88:Z89" si="11">J88+(J88*$C$62)</f>
        <v>0</v>
      </c>
      <c r="L88" s="19">
        <f t="shared" si="11"/>
        <v>0</v>
      </c>
      <c r="M88" s="19">
        <f t="shared" si="11"/>
        <v>0</v>
      </c>
      <c r="N88" s="19">
        <f t="shared" si="11"/>
        <v>0</v>
      </c>
      <c r="O88" s="19">
        <f t="shared" si="11"/>
        <v>0</v>
      </c>
      <c r="P88" s="19">
        <f t="shared" si="11"/>
        <v>0</v>
      </c>
      <c r="Q88" s="19">
        <f t="shared" si="11"/>
        <v>0</v>
      </c>
      <c r="R88" s="19">
        <f t="shared" si="11"/>
        <v>0</v>
      </c>
      <c r="S88" s="19">
        <f t="shared" si="11"/>
        <v>0</v>
      </c>
      <c r="T88" s="19">
        <f t="shared" si="11"/>
        <v>0</v>
      </c>
      <c r="U88" s="19">
        <f t="shared" si="11"/>
        <v>0</v>
      </c>
      <c r="V88" s="19">
        <f t="shared" si="11"/>
        <v>0</v>
      </c>
      <c r="W88" s="19">
        <f t="shared" si="11"/>
        <v>0</v>
      </c>
      <c r="X88" s="19">
        <f t="shared" si="11"/>
        <v>0</v>
      </c>
      <c r="Y88" s="19">
        <f>X88+(X88*$C$62)</f>
        <v>0</v>
      </c>
      <c r="Z88" s="19">
        <f t="shared" si="11"/>
        <v>0</v>
      </c>
      <c r="AA88" s="19">
        <f t="shared" ref="AA88:AB89" si="12">Z88+(Z88*$C$62)</f>
        <v>0</v>
      </c>
      <c r="AB88" s="19">
        <f t="shared" si="12"/>
        <v>0</v>
      </c>
    </row>
    <row r="89" spans="1:28">
      <c r="B89" t="s">
        <v>325</v>
      </c>
      <c r="C89" s="56"/>
      <c r="D89" s="19">
        <f>C89*C60</f>
        <v>0</v>
      </c>
      <c r="I89" s="19">
        <f>D89*$I$76</f>
        <v>0</v>
      </c>
      <c r="J89" s="19">
        <f>D89*$J$76</f>
        <v>0</v>
      </c>
      <c r="K89" s="19">
        <f t="shared" si="11"/>
        <v>0</v>
      </c>
      <c r="L89" s="19">
        <f t="shared" si="11"/>
        <v>0</v>
      </c>
      <c r="M89" s="19">
        <f t="shared" si="11"/>
        <v>0</v>
      </c>
      <c r="N89" s="19">
        <f t="shared" si="11"/>
        <v>0</v>
      </c>
      <c r="O89" s="19">
        <f t="shared" si="11"/>
        <v>0</v>
      </c>
      <c r="P89" s="19">
        <f t="shared" si="11"/>
        <v>0</v>
      </c>
      <c r="Q89" s="19">
        <f t="shared" si="11"/>
        <v>0</v>
      </c>
      <c r="R89" s="19">
        <f t="shared" si="11"/>
        <v>0</v>
      </c>
      <c r="S89" s="19">
        <f t="shared" si="11"/>
        <v>0</v>
      </c>
      <c r="T89" s="19">
        <f t="shared" si="11"/>
        <v>0</v>
      </c>
      <c r="U89" s="19">
        <f t="shared" si="11"/>
        <v>0</v>
      </c>
      <c r="V89" s="19">
        <f t="shared" si="11"/>
        <v>0</v>
      </c>
      <c r="W89" s="19">
        <f t="shared" si="11"/>
        <v>0</v>
      </c>
      <c r="X89" s="19">
        <f t="shared" si="11"/>
        <v>0</v>
      </c>
      <c r="Y89" s="19">
        <f t="shared" si="11"/>
        <v>0</v>
      </c>
      <c r="Z89" s="19">
        <f t="shared" si="11"/>
        <v>0</v>
      </c>
      <c r="AA89" s="19">
        <f t="shared" si="12"/>
        <v>0</v>
      </c>
      <c r="AB89" s="19">
        <f t="shared" si="12"/>
        <v>0</v>
      </c>
    </row>
    <row r="90" spans="1:28">
      <c r="B90" t="s">
        <v>326</v>
      </c>
      <c r="D90" s="18">
        <f>(D87+D88+D89)*-C68</f>
        <v>0</v>
      </c>
      <c r="E90" s="18"/>
      <c r="F90" s="18"/>
      <c r="G90" s="18"/>
      <c r="I90" s="30">
        <f>D90*$I$76</f>
        <v>0</v>
      </c>
      <c r="J90" s="30">
        <f>-((J87+J88+J89)*$C$68)</f>
        <v>0</v>
      </c>
      <c r="K90" s="30">
        <f t="shared" ref="K90:AB90" si="13">-((K87+K88+K89)*$C$68)</f>
        <v>0</v>
      </c>
      <c r="L90" s="30">
        <f t="shared" si="13"/>
        <v>0</v>
      </c>
      <c r="M90" s="30">
        <f t="shared" si="13"/>
        <v>0</v>
      </c>
      <c r="N90" s="30">
        <f t="shared" si="13"/>
        <v>0</v>
      </c>
      <c r="O90" s="30">
        <f t="shared" si="13"/>
        <v>0</v>
      </c>
      <c r="P90" s="30">
        <f t="shared" si="13"/>
        <v>0</v>
      </c>
      <c r="Q90" s="30">
        <f t="shared" si="13"/>
        <v>0</v>
      </c>
      <c r="R90" s="30">
        <f t="shared" si="13"/>
        <v>0</v>
      </c>
      <c r="S90" s="30">
        <f t="shared" si="13"/>
        <v>0</v>
      </c>
      <c r="T90" s="30">
        <f t="shared" si="13"/>
        <v>0</v>
      </c>
      <c r="U90" s="30">
        <f t="shared" si="13"/>
        <v>0</v>
      </c>
      <c r="V90" s="30">
        <f t="shared" si="13"/>
        <v>0</v>
      </c>
      <c r="W90" s="30">
        <f t="shared" si="13"/>
        <v>0</v>
      </c>
      <c r="X90" s="30">
        <f t="shared" si="13"/>
        <v>0</v>
      </c>
      <c r="Y90" s="30">
        <f t="shared" si="13"/>
        <v>0</v>
      </c>
      <c r="Z90" s="30">
        <f t="shared" si="13"/>
        <v>0</v>
      </c>
      <c r="AA90" s="30">
        <f t="shared" si="13"/>
        <v>0</v>
      </c>
      <c r="AB90" s="30">
        <f t="shared" si="13"/>
        <v>0</v>
      </c>
    </row>
    <row r="91" spans="1:28">
      <c r="B91" t="s">
        <v>327</v>
      </c>
      <c r="C91" s="166"/>
      <c r="D91" s="56"/>
      <c r="I91" s="19">
        <f>C91*$I$76</f>
        <v>0</v>
      </c>
      <c r="J91" s="19">
        <f>C91*$J$76</f>
        <v>0</v>
      </c>
      <c r="K91" s="19">
        <f t="shared" ref="K91:Z92" si="14">J91+(J91*$C$62)</f>
        <v>0</v>
      </c>
      <c r="L91" s="19">
        <f t="shared" si="14"/>
        <v>0</v>
      </c>
      <c r="M91" s="19">
        <f t="shared" si="14"/>
        <v>0</v>
      </c>
      <c r="N91" s="19">
        <f t="shared" si="14"/>
        <v>0</v>
      </c>
      <c r="O91" s="19">
        <f t="shared" si="14"/>
        <v>0</v>
      </c>
      <c r="P91" s="19">
        <f t="shared" si="14"/>
        <v>0</v>
      </c>
      <c r="Q91" s="19">
        <f t="shared" si="14"/>
        <v>0</v>
      </c>
      <c r="R91" s="19">
        <f t="shared" si="14"/>
        <v>0</v>
      </c>
      <c r="S91" s="19">
        <f t="shared" si="14"/>
        <v>0</v>
      </c>
      <c r="T91" s="19">
        <f t="shared" si="14"/>
        <v>0</v>
      </c>
      <c r="U91" s="19">
        <f t="shared" si="14"/>
        <v>0</v>
      </c>
      <c r="V91" s="19">
        <f t="shared" si="14"/>
        <v>0</v>
      </c>
      <c r="W91" s="19">
        <f t="shared" si="14"/>
        <v>0</v>
      </c>
      <c r="X91" s="19">
        <f t="shared" si="14"/>
        <v>0</v>
      </c>
      <c r="Y91" s="19">
        <f t="shared" si="14"/>
        <v>0</v>
      </c>
      <c r="Z91" s="19">
        <f t="shared" si="14"/>
        <v>0</v>
      </c>
      <c r="AA91" s="19">
        <f t="shared" ref="AA91:AB92" si="15">Z91+(Z91*$C$62)</f>
        <v>0</v>
      </c>
      <c r="AB91" s="19">
        <f t="shared" si="15"/>
        <v>0</v>
      </c>
    </row>
    <row r="92" spans="1:28">
      <c r="B92" t="s">
        <v>328</v>
      </c>
      <c r="C92" s="166"/>
      <c r="D92" s="56"/>
      <c r="E92" s="19"/>
      <c r="I92" s="19">
        <f>C92*$I$76</f>
        <v>0</v>
      </c>
      <c r="J92" s="19">
        <f>C92*$J$76</f>
        <v>0</v>
      </c>
      <c r="K92" s="19">
        <f t="shared" si="14"/>
        <v>0</v>
      </c>
      <c r="L92" s="19">
        <f t="shared" si="14"/>
        <v>0</v>
      </c>
      <c r="M92" s="19">
        <f t="shared" si="14"/>
        <v>0</v>
      </c>
      <c r="N92" s="19">
        <f t="shared" si="14"/>
        <v>0</v>
      </c>
      <c r="O92" s="19">
        <f t="shared" si="14"/>
        <v>0</v>
      </c>
      <c r="P92" s="19">
        <f t="shared" si="14"/>
        <v>0</v>
      </c>
      <c r="Q92" s="19">
        <f t="shared" si="14"/>
        <v>0</v>
      </c>
      <c r="R92" s="19">
        <f t="shared" si="14"/>
        <v>0</v>
      </c>
      <c r="S92" s="19">
        <f t="shared" si="14"/>
        <v>0</v>
      </c>
      <c r="T92" s="19">
        <f t="shared" si="14"/>
        <v>0</v>
      </c>
      <c r="U92" s="19">
        <f t="shared" si="14"/>
        <v>0</v>
      </c>
      <c r="V92" s="19">
        <f t="shared" si="14"/>
        <v>0</v>
      </c>
      <c r="W92" s="19">
        <f t="shared" si="14"/>
        <v>0</v>
      </c>
      <c r="X92" s="19">
        <f t="shared" si="14"/>
        <v>0</v>
      </c>
      <c r="Y92" s="19">
        <f t="shared" si="14"/>
        <v>0</v>
      </c>
      <c r="Z92" s="19">
        <f t="shared" si="14"/>
        <v>0</v>
      </c>
      <c r="AA92" s="19">
        <f t="shared" si="15"/>
        <v>0</v>
      </c>
      <c r="AB92" s="19">
        <f t="shared" si="15"/>
        <v>0</v>
      </c>
    </row>
    <row r="93" spans="1:28">
      <c r="E93" s="19"/>
      <c r="F93" s="19"/>
    </row>
    <row r="94" spans="1:28" s="1" customFormat="1">
      <c r="B94" s="28" t="s">
        <v>329</v>
      </c>
      <c r="C94" s="28"/>
      <c r="D94" s="25">
        <f>SUM(D87:D93)</f>
        <v>0</v>
      </c>
      <c r="E94" s="28"/>
      <c r="F94" s="28"/>
      <c r="G94" s="28"/>
      <c r="H94" s="28"/>
      <c r="I94" s="29">
        <f>SUM(I87:I93)</f>
        <v>0</v>
      </c>
      <c r="J94" s="29">
        <f t="shared" ref="J94:R94" si="16">SUM(J87:J93)</f>
        <v>0</v>
      </c>
      <c r="K94" s="29">
        <f t="shared" si="16"/>
        <v>0</v>
      </c>
      <c r="L94" s="29">
        <f t="shared" si="16"/>
        <v>0</v>
      </c>
      <c r="M94" s="29">
        <f t="shared" si="16"/>
        <v>0</v>
      </c>
      <c r="N94" s="29">
        <f t="shared" si="16"/>
        <v>0</v>
      </c>
      <c r="O94" s="29">
        <f t="shared" si="16"/>
        <v>0</v>
      </c>
      <c r="P94" s="29">
        <f t="shared" si="16"/>
        <v>0</v>
      </c>
      <c r="Q94" s="29">
        <f t="shared" si="16"/>
        <v>0</v>
      </c>
      <c r="R94" s="29">
        <f t="shared" si="16"/>
        <v>0</v>
      </c>
      <c r="S94" s="29">
        <f>SUM(S87:S93)</f>
        <v>0</v>
      </c>
      <c r="T94" s="29">
        <f t="shared" ref="T94:X94" si="17">SUM(T87:T93)</f>
        <v>0</v>
      </c>
      <c r="U94" s="29">
        <f t="shared" si="17"/>
        <v>0</v>
      </c>
      <c r="V94" s="29">
        <f t="shared" si="17"/>
        <v>0</v>
      </c>
      <c r="W94" s="29">
        <f t="shared" si="17"/>
        <v>0</v>
      </c>
      <c r="X94" s="29">
        <f t="shared" si="17"/>
        <v>0</v>
      </c>
      <c r="Y94" s="29">
        <f>SUM(Y87:Y93)</f>
        <v>0</v>
      </c>
      <c r="Z94" s="29">
        <f t="shared" ref="Z94:AB94" si="18">SUM(Z87:Z93)</f>
        <v>0</v>
      </c>
      <c r="AA94" s="29">
        <f t="shared" si="18"/>
        <v>0</v>
      </c>
      <c r="AB94" s="29">
        <f t="shared" si="18"/>
        <v>0</v>
      </c>
    </row>
    <row r="96" spans="1:28">
      <c r="A96" s="1"/>
      <c r="B96" s="1" t="s">
        <v>330</v>
      </c>
    </row>
    <row r="97" spans="2:28">
      <c r="B97" s="24" t="s">
        <v>331</v>
      </c>
      <c r="C97" s="27"/>
      <c r="D97" s="42"/>
      <c r="I97" s="22" t="s">
        <v>42</v>
      </c>
      <c r="J97" s="22" t="s">
        <v>43</v>
      </c>
      <c r="K97" s="22" t="s">
        <v>44</v>
      </c>
      <c r="L97" s="22" t="s">
        <v>45</v>
      </c>
      <c r="M97" s="22" t="s">
        <v>46</v>
      </c>
      <c r="N97" s="22" t="s">
        <v>47</v>
      </c>
      <c r="O97" s="22" t="s">
        <v>48</v>
      </c>
      <c r="P97" s="22" t="s">
        <v>49</v>
      </c>
      <c r="Q97" s="22" t="s">
        <v>50</v>
      </c>
      <c r="R97" s="22" t="s">
        <v>51</v>
      </c>
      <c r="S97" s="22" t="s">
        <v>52</v>
      </c>
      <c r="T97" s="22" t="s">
        <v>53</v>
      </c>
      <c r="U97" s="22" t="s">
        <v>54</v>
      </c>
      <c r="V97" s="22" t="s">
        <v>55</v>
      </c>
      <c r="W97" s="22" t="s">
        <v>56</v>
      </c>
      <c r="X97" s="22" t="s">
        <v>57</v>
      </c>
      <c r="Y97" s="22" t="s">
        <v>58</v>
      </c>
      <c r="Z97" s="22" t="s">
        <v>59</v>
      </c>
      <c r="AA97" s="22" t="s">
        <v>60</v>
      </c>
      <c r="AB97" s="23" t="s">
        <v>61</v>
      </c>
    </row>
    <row r="98" spans="2:28">
      <c r="B98" t="s">
        <v>332</v>
      </c>
      <c r="C98" s="57">
        <v>0</v>
      </c>
      <c r="D98" s="39"/>
      <c r="I98" s="19">
        <f>C98*$I$76</f>
        <v>0</v>
      </c>
      <c r="J98" s="19">
        <f>C98*$J$76</f>
        <v>0</v>
      </c>
      <c r="K98" s="19">
        <f t="shared" ref="K98:Z102" si="19">J98+(J98*$C$63)</f>
        <v>0</v>
      </c>
      <c r="L98" s="19">
        <f t="shared" si="19"/>
        <v>0</v>
      </c>
      <c r="M98" s="19">
        <f t="shared" si="19"/>
        <v>0</v>
      </c>
      <c r="N98" s="19">
        <f t="shared" si="19"/>
        <v>0</v>
      </c>
      <c r="O98" s="19">
        <f t="shared" si="19"/>
        <v>0</v>
      </c>
      <c r="P98" s="19">
        <f t="shared" si="19"/>
        <v>0</v>
      </c>
      <c r="Q98" s="19">
        <f t="shared" si="19"/>
        <v>0</v>
      </c>
      <c r="R98" s="19">
        <f t="shared" si="19"/>
        <v>0</v>
      </c>
      <c r="S98" s="19">
        <f t="shared" si="19"/>
        <v>0</v>
      </c>
      <c r="T98" s="19">
        <f t="shared" si="19"/>
        <v>0</v>
      </c>
      <c r="U98" s="19">
        <f t="shared" si="19"/>
        <v>0</v>
      </c>
      <c r="V98" s="19">
        <f t="shared" si="19"/>
        <v>0</v>
      </c>
      <c r="W98" s="19">
        <f t="shared" si="19"/>
        <v>0</v>
      </c>
      <c r="X98" s="19">
        <f t="shared" si="19"/>
        <v>0</v>
      </c>
      <c r="Y98" s="19">
        <f t="shared" si="19"/>
        <v>0</v>
      </c>
      <c r="Z98" s="19">
        <f t="shared" si="19"/>
        <v>0</v>
      </c>
      <c r="AA98" s="19">
        <f t="shared" ref="AA98:AB102" si="20">Z98+(Z98*$C$63)</f>
        <v>0</v>
      </c>
      <c r="AB98" s="19">
        <f t="shared" si="20"/>
        <v>0</v>
      </c>
    </row>
    <row r="99" spans="2:28">
      <c r="B99" t="s">
        <v>333</v>
      </c>
      <c r="C99" s="57">
        <v>0</v>
      </c>
      <c r="D99" s="39"/>
      <c r="I99" s="19">
        <f>C99*$I$76</f>
        <v>0</v>
      </c>
      <c r="J99" s="19">
        <f>C99*$J$76</f>
        <v>0</v>
      </c>
      <c r="K99" s="19">
        <f t="shared" si="19"/>
        <v>0</v>
      </c>
      <c r="L99" s="19">
        <f t="shared" si="19"/>
        <v>0</v>
      </c>
      <c r="M99" s="19">
        <f t="shared" si="19"/>
        <v>0</v>
      </c>
      <c r="N99" s="19">
        <f t="shared" si="19"/>
        <v>0</v>
      </c>
      <c r="O99" s="19">
        <f t="shared" si="19"/>
        <v>0</v>
      </c>
      <c r="P99" s="19">
        <f t="shared" si="19"/>
        <v>0</v>
      </c>
      <c r="Q99" s="19">
        <f t="shared" si="19"/>
        <v>0</v>
      </c>
      <c r="R99" s="19">
        <f t="shared" si="19"/>
        <v>0</v>
      </c>
      <c r="S99" s="19">
        <f t="shared" si="19"/>
        <v>0</v>
      </c>
      <c r="T99" s="19">
        <f t="shared" si="19"/>
        <v>0</v>
      </c>
      <c r="U99" s="19">
        <f t="shared" si="19"/>
        <v>0</v>
      </c>
      <c r="V99" s="19">
        <f t="shared" si="19"/>
        <v>0</v>
      </c>
      <c r="W99" s="19">
        <f t="shared" si="19"/>
        <v>0</v>
      </c>
      <c r="X99" s="19">
        <f t="shared" si="19"/>
        <v>0</v>
      </c>
      <c r="Y99" s="19">
        <f t="shared" si="19"/>
        <v>0</v>
      </c>
      <c r="Z99" s="19">
        <f t="shared" si="19"/>
        <v>0</v>
      </c>
      <c r="AA99" s="19">
        <f t="shared" si="20"/>
        <v>0</v>
      </c>
      <c r="AB99" s="19">
        <f t="shared" si="20"/>
        <v>0</v>
      </c>
    </row>
    <row r="100" spans="2:28">
      <c r="B100" t="s">
        <v>334</v>
      </c>
      <c r="C100" s="57">
        <v>0</v>
      </c>
      <c r="D100" s="39"/>
      <c r="I100" s="19">
        <f>C100*$I$76</f>
        <v>0</v>
      </c>
      <c r="J100" s="19">
        <f>C100*$J$76</f>
        <v>0</v>
      </c>
      <c r="K100" s="19">
        <f t="shared" si="19"/>
        <v>0</v>
      </c>
      <c r="L100" s="19">
        <f t="shared" si="19"/>
        <v>0</v>
      </c>
      <c r="M100" s="19">
        <f t="shared" si="19"/>
        <v>0</v>
      </c>
      <c r="N100" s="19">
        <f t="shared" si="19"/>
        <v>0</v>
      </c>
      <c r="O100" s="19">
        <f t="shared" si="19"/>
        <v>0</v>
      </c>
      <c r="P100" s="19">
        <f t="shared" si="19"/>
        <v>0</v>
      </c>
      <c r="Q100" s="19">
        <f t="shared" si="19"/>
        <v>0</v>
      </c>
      <c r="R100" s="19">
        <f t="shared" si="19"/>
        <v>0</v>
      </c>
      <c r="S100" s="19">
        <f t="shared" si="19"/>
        <v>0</v>
      </c>
      <c r="T100" s="19">
        <f t="shared" si="19"/>
        <v>0</v>
      </c>
      <c r="U100" s="19">
        <f t="shared" si="19"/>
        <v>0</v>
      </c>
      <c r="V100" s="19">
        <f t="shared" si="19"/>
        <v>0</v>
      </c>
      <c r="W100" s="19">
        <f t="shared" si="19"/>
        <v>0</v>
      </c>
      <c r="X100" s="19">
        <f t="shared" si="19"/>
        <v>0</v>
      </c>
      <c r="Y100" s="19">
        <f t="shared" si="19"/>
        <v>0</v>
      </c>
      <c r="Z100" s="19">
        <f t="shared" si="19"/>
        <v>0</v>
      </c>
      <c r="AA100" s="19">
        <f t="shared" si="20"/>
        <v>0</v>
      </c>
      <c r="AB100" s="19">
        <f t="shared" si="20"/>
        <v>0</v>
      </c>
    </row>
    <row r="101" spans="2:28">
      <c r="B101" t="s">
        <v>335</v>
      </c>
      <c r="C101" s="57">
        <v>0</v>
      </c>
      <c r="D101" s="39"/>
      <c r="I101" s="19">
        <f>C101*$I$76</f>
        <v>0</v>
      </c>
      <c r="J101" s="19">
        <f>C101*$J$76</f>
        <v>0</v>
      </c>
      <c r="K101" s="19">
        <f t="shared" si="19"/>
        <v>0</v>
      </c>
      <c r="L101" s="19">
        <f t="shared" si="19"/>
        <v>0</v>
      </c>
      <c r="M101" s="19">
        <f t="shared" si="19"/>
        <v>0</v>
      </c>
      <c r="N101" s="19">
        <f t="shared" si="19"/>
        <v>0</v>
      </c>
      <c r="O101" s="19">
        <f t="shared" si="19"/>
        <v>0</v>
      </c>
      <c r="P101" s="19">
        <f t="shared" si="19"/>
        <v>0</v>
      </c>
      <c r="Q101" s="19">
        <f t="shared" si="19"/>
        <v>0</v>
      </c>
      <c r="R101" s="19">
        <f t="shared" si="19"/>
        <v>0</v>
      </c>
      <c r="S101" s="19">
        <f t="shared" si="19"/>
        <v>0</v>
      </c>
      <c r="T101" s="19">
        <f t="shared" si="19"/>
        <v>0</v>
      </c>
      <c r="U101" s="19">
        <f t="shared" si="19"/>
        <v>0</v>
      </c>
      <c r="V101" s="19">
        <f t="shared" si="19"/>
        <v>0</v>
      </c>
      <c r="W101" s="19">
        <f t="shared" si="19"/>
        <v>0</v>
      </c>
      <c r="X101" s="19">
        <f t="shared" si="19"/>
        <v>0</v>
      </c>
      <c r="Y101" s="19">
        <f t="shared" si="19"/>
        <v>0</v>
      </c>
      <c r="Z101" s="19">
        <f t="shared" si="19"/>
        <v>0</v>
      </c>
      <c r="AA101" s="19">
        <f t="shared" si="20"/>
        <v>0</v>
      </c>
      <c r="AB101" s="19">
        <f t="shared" si="20"/>
        <v>0</v>
      </c>
    </row>
    <row r="102" spans="2:28">
      <c r="B102" t="s">
        <v>336</v>
      </c>
      <c r="C102" s="57">
        <v>0</v>
      </c>
      <c r="D102" s="39"/>
      <c r="I102" s="19">
        <f>C102*$I$76</f>
        <v>0</v>
      </c>
      <c r="J102" s="19">
        <f>C102*$J$76</f>
        <v>0</v>
      </c>
      <c r="K102" s="19">
        <f t="shared" si="19"/>
        <v>0</v>
      </c>
      <c r="L102" s="19">
        <f t="shared" si="19"/>
        <v>0</v>
      </c>
      <c r="M102" s="19">
        <f t="shared" si="19"/>
        <v>0</v>
      </c>
      <c r="N102" s="19">
        <f t="shared" si="19"/>
        <v>0</v>
      </c>
      <c r="O102" s="19">
        <f t="shared" si="19"/>
        <v>0</v>
      </c>
      <c r="P102" s="19">
        <f t="shared" si="19"/>
        <v>0</v>
      </c>
      <c r="Q102" s="19">
        <f t="shared" si="19"/>
        <v>0</v>
      </c>
      <c r="R102" s="19">
        <f t="shared" si="19"/>
        <v>0</v>
      </c>
      <c r="S102" s="19">
        <f t="shared" si="19"/>
        <v>0</v>
      </c>
      <c r="T102" s="19">
        <f t="shared" si="19"/>
        <v>0</v>
      </c>
      <c r="U102" s="19">
        <f t="shared" si="19"/>
        <v>0</v>
      </c>
      <c r="V102" s="19">
        <f t="shared" si="19"/>
        <v>0</v>
      </c>
      <c r="W102" s="19">
        <f t="shared" si="19"/>
        <v>0</v>
      </c>
      <c r="X102" s="19">
        <f t="shared" si="19"/>
        <v>0</v>
      </c>
      <c r="Y102" s="19">
        <f t="shared" si="19"/>
        <v>0</v>
      </c>
      <c r="Z102" s="19">
        <f t="shared" si="19"/>
        <v>0</v>
      </c>
      <c r="AA102" s="19">
        <f t="shared" si="20"/>
        <v>0</v>
      </c>
      <c r="AB102" s="19">
        <f t="shared" si="20"/>
        <v>0</v>
      </c>
    </row>
    <row r="103" spans="2:28">
      <c r="B103" s="42" t="s">
        <v>337</v>
      </c>
      <c r="C103" s="54">
        <f>SUM(C98:C102)</f>
        <v>0</v>
      </c>
      <c r="I103" s="54">
        <f t="shared" ref="I103:AB103" si="21">SUM(I98:I102)</f>
        <v>0</v>
      </c>
      <c r="J103" s="54">
        <f t="shared" si="21"/>
        <v>0</v>
      </c>
      <c r="K103" s="54">
        <f t="shared" si="21"/>
        <v>0</v>
      </c>
      <c r="L103" s="54">
        <f t="shared" si="21"/>
        <v>0</v>
      </c>
      <c r="M103" s="54">
        <f t="shared" si="21"/>
        <v>0</v>
      </c>
      <c r="N103" s="54">
        <f t="shared" si="21"/>
        <v>0</v>
      </c>
      <c r="O103" s="54">
        <f t="shared" si="21"/>
        <v>0</v>
      </c>
      <c r="P103" s="54">
        <f t="shared" si="21"/>
        <v>0</v>
      </c>
      <c r="Q103" s="54">
        <f t="shared" si="21"/>
        <v>0</v>
      </c>
      <c r="R103" s="54">
        <f t="shared" si="21"/>
        <v>0</v>
      </c>
      <c r="S103" s="54">
        <f t="shared" si="21"/>
        <v>0</v>
      </c>
      <c r="T103" s="54">
        <f t="shared" si="21"/>
        <v>0</v>
      </c>
      <c r="U103" s="54">
        <f t="shared" si="21"/>
        <v>0</v>
      </c>
      <c r="V103" s="54">
        <f t="shared" si="21"/>
        <v>0</v>
      </c>
      <c r="W103" s="54">
        <f t="shared" si="21"/>
        <v>0</v>
      </c>
      <c r="X103" s="54">
        <f t="shared" si="21"/>
        <v>0</v>
      </c>
      <c r="Y103" s="54">
        <f t="shared" si="21"/>
        <v>0</v>
      </c>
      <c r="Z103" s="54">
        <f t="shared" si="21"/>
        <v>0</v>
      </c>
      <c r="AA103" s="54">
        <f t="shared" si="21"/>
        <v>0</v>
      </c>
      <c r="AB103" s="54">
        <f t="shared" si="21"/>
        <v>0</v>
      </c>
    </row>
    <row r="104" spans="2:28">
      <c r="B104" s="24" t="s">
        <v>338</v>
      </c>
      <c r="C104" s="25"/>
      <c r="I104" s="19"/>
      <c r="J104" s="19"/>
      <c r="K104" s="19"/>
      <c r="L104" s="19"/>
      <c r="M104" s="19"/>
      <c r="N104" s="19"/>
      <c r="O104" s="19"/>
      <c r="P104" s="19"/>
      <c r="Q104" s="19"/>
      <c r="R104" s="19"/>
      <c r="S104" s="19"/>
      <c r="T104" s="19"/>
      <c r="U104" s="19"/>
      <c r="V104" s="19"/>
      <c r="W104" s="19"/>
      <c r="X104" s="19"/>
      <c r="Y104" s="19"/>
      <c r="Z104" s="19"/>
      <c r="AA104" s="19"/>
      <c r="AB104" s="19">
        <f t="shared" ref="AB104" si="22">AA104+(AA104*$D104)</f>
        <v>0</v>
      </c>
    </row>
    <row r="105" spans="2:28">
      <c r="B105" t="s">
        <v>339</v>
      </c>
      <c r="C105" s="57">
        <v>0</v>
      </c>
      <c r="D105" s="39"/>
      <c r="I105" s="19">
        <f>C105*$I$76</f>
        <v>0</v>
      </c>
      <c r="J105" s="19">
        <f>C105*$J$76</f>
        <v>0</v>
      </c>
      <c r="K105" s="19">
        <f t="shared" ref="K105:Z110" si="23">J105+(J105*$C$63)</f>
        <v>0</v>
      </c>
      <c r="L105" s="19">
        <f t="shared" si="23"/>
        <v>0</v>
      </c>
      <c r="M105" s="19">
        <f t="shared" si="23"/>
        <v>0</v>
      </c>
      <c r="N105" s="19">
        <f t="shared" si="23"/>
        <v>0</v>
      </c>
      <c r="O105" s="19">
        <f t="shared" si="23"/>
        <v>0</v>
      </c>
      <c r="P105" s="19">
        <f t="shared" si="23"/>
        <v>0</v>
      </c>
      <c r="Q105" s="19">
        <f t="shared" si="23"/>
        <v>0</v>
      </c>
      <c r="R105" s="19">
        <f t="shared" si="23"/>
        <v>0</v>
      </c>
      <c r="S105" s="19">
        <f t="shared" si="23"/>
        <v>0</v>
      </c>
      <c r="T105" s="19">
        <f t="shared" si="23"/>
        <v>0</v>
      </c>
      <c r="U105" s="19">
        <f t="shared" si="23"/>
        <v>0</v>
      </c>
      <c r="V105" s="19">
        <f t="shared" si="23"/>
        <v>0</v>
      </c>
      <c r="W105" s="19">
        <f t="shared" si="23"/>
        <v>0</v>
      </c>
      <c r="X105" s="19">
        <f t="shared" si="23"/>
        <v>0</v>
      </c>
      <c r="Y105" s="19">
        <f t="shared" si="23"/>
        <v>0</v>
      </c>
      <c r="Z105" s="19">
        <f t="shared" si="23"/>
        <v>0</v>
      </c>
      <c r="AA105" s="19">
        <f t="shared" ref="AA105:AB110" si="24">Z105+(Z105*$C$63)</f>
        <v>0</v>
      </c>
      <c r="AB105" s="19">
        <f t="shared" si="24"/>
        <v>0</v>
      </c>
    </row>
    <row r="106" spans="2:28">
      <c r="B106" t="s">
        <v>340</v>
      </c>
      <c r="C106" s="57">
        <v>0</v>
      </c>
      <c r="D106" s="39"/>
      <c r="I106" s="19">
        <f>C106*$I$76</f>
        <v>0</v>
      </c>
      <c r="J106" s="19">
        <f>C106*$J$76</f>
        <v>0</v>
      </c>
      <c r="K106" s="19">
        <f t="shared" si="23"/>
        <v>0</v>
      </c>
      <c r="L106" s="19">
        <f t="shared" si="23"/>
        <v>0</v>
      </c>
      <c r="M106" s="19">
        <f t="shared" si="23"/>
        <v>0</v>
      </c>
      <c r="N106" s="19">
        <f t="shared" si="23"/>
        <v>0</v>
      </c>
      <c r="O106" s="19">
        <f t="shared" si="23"/>
        <v>0</v>
      </c>
      <c r="P106" s="19">
        <f t="shared" si="23"/>
        <v>0</v>
      </c>
      <c r="Q106" s="19">
        <f t="shared" si="23"/>
        <v>0</v>
      </c>
      <c r="R106" s="19">
        <f t="shared" si="23"/>
        <v>0</v>
      </c>
      <c r="S106" s="19">
        <f t="shared" si="23"/>
        <v>0</v>
      </c>
      <c r="T106" s="19">
        <f t="shared" si="23"/>
        <v>0</v>
      </c>
      <c r="U106" s="19">
        <f t="shared" si="23"/>
        <v>0</v>
      </c>
      <c r="V106" s="19">
        <f t="shared" si="23"/>
        <v>0</v>
      </c>
      <c r="W106" s="19">
        <f t="shared" si="23"/>
        <v>0</v>
      </c>
      <c r="X106" s="19">
        <f t="shared" si="23"/>
        <v>0</v>
      </c>
      <c r="Y106" s="19">
        <f t="shared" si="23"/>
        <v>0</v>
      </c>
      <c r="Z106" s="19">
        <f t="shared" si="23"/>
        <v>0</v>
      </c>
      <c r="AA106" s="19">
        <f t="shared" si="24"/>
        <v>0</v>
      </c>
      <c r="AB106" s="19">
        <f t="shared" si="24"/>
        <v>0</v>
      </c>
    </row>
    <row r="107" spans="2:28" ht="33.950000000000003">
      <c r="B107" t="s">
        <v>341</v>
      </c>
      <c r="C107" s="57">
        <v>0</v>
      </c>
      <c r="D107" s="144" t="s">
        <v>342</v>
      </c>
      <c r="I107" s="19">
        <f>C107*$I$76</f>
        <v>0</v>
      </c>
      <c r="J107" s="19">
        <f>C107*$J$76</f>
        <v>0</v>
      </c>
      <c r="K107" s="19">
        <f t="shared" si="23"/>
        <v>0</v>
      </c>
      <c r="L107" s="19">
        <f t="shared" si="23"/>
        <v>0</v>
      </c>
      <c r="M107" s="19">
        <f t="shared" si="23"/>
        <v>0</v>
      </c>
      <c r="N107" s="19">
        <f t="shared" si="23"/>
        <v>0</v>
      </c>
      <c r="O107" s="19">
        <f t="shared" si="23"/>
        <v>0</v>
      </c>
      <c r="P107" s="19">
        <f t="shared" si="23"/>
        <v>0</v>
      </c>
      <c r="Q107" s="19">
        <f t="shared" si="23"/>
        <v>0</v>
      </c>
      <c r="R107" s="19">
        <f t="shared" si="23"/>
        <v>0</v>
      </c>
      <c r="S107" s="19">
        <f t="shared" si="23"/>
        <v>0</v>
      </c>
      <c r="T107" s="19">
        <f t="shared" si="23"/>
        <v>0</v>
      </c>
      <c r="U107" s="19">
        <f t="shared" si="23"/>
        <v>0</v>
      </c>
      <c r="V107" s="19">
        <f t="shared" si="23"/>
        <v>0</v>
      </c>
      <c r="W107" s="19">
        <f t="shared" si="23"/>
        <v>0</v>
      </c>
      <c r="X107" s="19">
        <f t="shared" si="23"/>
        <v>0</v>
      </c>
      <c r="Y107" s="19">
        <f t="shared" si="23"/>
        <v>0</v>
      </c>
      <c r="Z107" s="19">
        <f t="shared" si="23"/>
        <v>0</v>
      </c>
      <c r="AA107" s="19">
        <f t="shared" si="24"/>
        <v>0</v>
      </c>
      <c r="AB107" s="19">
        <f t="shared" si="24"/>
        <v>0</v>
      </c>
    </row>
    <row r="108" spans="2:28">
      <c r="B108" t="s">
        <v>343</v>
      </c>
      <c r="C108" s="57">
        <v>0</v>
      </c>
      <c r="D108" s="144"/>
      <c r="I108" s="19">
        <f t="shared" ref="I108:I109" si="25">C108*$I$76</f>
        <v>0</v>
      </c>
      <c r="J108" s="19">
        <f t="shared" ref="J108:J109" si="26">C108*$J$76</f>
        <v>0</v>
      </c>
      <c r="K108" s="19">
        <f t="shared" si="23"/>
        <v>0</v>
      </c>
      <c r="L108" s="19">
        <f t="shared" si="23"/>
        <v>0</v>
      </c>
      <c r="M108" s="19">
        <f t="shared" si="23"/>
        <v>0</v>
      </c>
      <c r="N108" s="19">
        <f t="shared" si="23"/>
        <v>0</v>
      </c>
      <c r="O108" s="19">
        <f t="shared" si="23"/>
        <v>0</v>
      </c>
      <c r="P108" s="19">
        <f t="shared" si="23"/>
        <v>0</v>
      </c>
      <c r="Q108" s="19">
        <f t="shared" si="23"/>
        <v>0</v>
      </c>
      <c r="R108" s="19">
        <f t="shared" si="23"/>
        <v>0</v>
      </c>
      <c r="S108" s="19">
        <f t="shared" si="23"/>
        <v>0</v>
      </c>
      <c r="T108" s="19">
        <f t="shared" si="23"/>
        <v>0</v>
      </c>
      <c r="U108" s="19">
        <f t="shared" si="23"/>
        <v>0</v>
      </c>
      <c r="V108" s="19">
        <f t="shared" si="23"/>
        <v>0</v>
      </c>
      <c r="W108" s="19">
        <f t="shared" si="23"/>
        <v>0</v>
      </c>
      <c r="X108" s="19">
        <f t="shared" si="23"/>
        <v>0</v>
      </c>
      <c r="Y108" s="19">
        <f t="shared" si="23"/>
        <v>0</v>
      </c>
      <c r="Z108" s="19">
        <f t="shared" si="23"/>
        <v>0</v>
      </c>
      <c r="AA108" s="19">
        <f t="shared" si="24"/>
        <v>0</v>
      </c>
      <c r="AB108" s="19">
        <f t="shared" si="24"/>
        <v>0</v>
      </c>
    </row>
    <row r="109" spans="2:28">
      <c r="B109" t="s">
        <v>344</v>
      </c>
      <c r="C109" s="57">
        <f>D94*7%</f>
        <v>0</v>
      </c>
      <c r="D109" s="144"/>
      <c r="I109" s="19">
        <f t="shared" si="25"/>
        <v>0</v>
      </c>
      <c r="J109" s="19">
        <f t="shared" si="26"/>
        <v>0</v>
      </c>
      <c r="K109" s="19">
        <f t="shared" si="23"/>
        <v>0</v>
      </c>
      <c r="L109" s="19">
        <f t="shared" si="23"/>
        <v>0</v>
      </c>
      <c r="M109" s="19">
        <f t="shared" si="23"/>
        <v>0</v>
      </c>
      <c r="N109" s="19">
        <f t="shared" si="23"/>
        <v>0</v>
      </c>
      <c r="O109" s="19">
        <f t="shared" si="23"/>
        <v>0</v>
      </c>
      <c r="P109" s="19">
        <f t="shared" si="23"/>
        <v>0</v>
      </c>
      <c r="Q109" s="19">
        <f t="shared" si="23"/>
        <v>0</v>
      </c>
      <c r="R109" s="19">
        <f t="shared" si="23"/>
        <v>0</v>
      </c>
      <c r="S109" s="19">
        <f t="shared" si="23"/>
        <v>0</v>
      </c>
      <c r="T109" s="19">
        <f t="shared" si="23"/>
        <v>0</v>
      </c>
      <c r="U109" s="19">
        <f t="shared" si="23"/>
        <v>0</v>
      </c>
      <c r="V109" s="19">
        <f t="shared" si="23"/>
        <v>0</v>
      </c>
      <c r="W109" s="19">
        <f t="shared" si="23"/>
        <v>0</v>
      </c>
      <c r="X109" s="19">
        <f t="shared" si="23"/>
        <v>0</v>
      </c>
      <c r="Y109" s="19">
        <f t="shared" si="23"/>
        <v>0</v>
      </c>
      <c r="Z109" s="19">
        <f t="shared" si="23"/>
        <v>0</v>
      </c>
      <c r="AA109" s="19">
        <f t="shared" si="24"/>
        <v>0</v>
      </c>
      <c r="AB109" s="19">
        <f t="shared" si="24"/>
        <v>0</v>
      </c>
    </row>
    <row r="110" spans="2:28">
      <c r="B110" t="s">
        <v>336</v>
      </c>
      <c r="C110" s="57">
        <v>0</v>
      </c>
      <c r="D110" s="39"/>
      <c r="I110" s="19">
        <f>C110*$I$76</f>
        <v>0</v>
      </c>
      <c r="J110" s="19">
        <f>C110*$J$76</f>
        <v>0</v>
      </c>
      <c r="K110" s="19">
        <f t="shared" si="23"/>
        <v>0</v>
      </c>
      <c r="L110" s="19">
        <f t="shared" si="23"/>
        <v>0</v>
      </c>
      <c r="M110" s="19">
        <f t="shared" si="23"/>
        <v>0</v>
      </c>
      <c r="N110" s="19">
        <f t="shared" si="23"/>
        <v>0</v>
      </c>
      <c r="O110" s="19">
        <f t="shared" si="23"/>
        <v>0</v>
      </c>
      <c r="P110" s="19">
        <f t="shared" si="23"/>
        <v>0</v>
      </c>
      <c r="Q110" s="19">
        <f t="shared" si="23"/>
        <v>0</v>
      </c>
      <c r="R110" s="19">
        <f t="shared" si="23"/>
        <v>0</v>
      </c>
      <c r="S110" s="19">
        <f t="shared" si="23"/>
        <v>0</v>
      </c>
      <c r="T110" s="19">
        <f t="shared" si="23"/>
        <v>0</v>
      </c>
      <c r="U110" s="19">
        <f t="shared" si="23"/>
        <v>0</v>
      </c>
      <c r="V110" s="19">
        <f t="shared" si="23"/>
        <v>0</v>
      </c>
      <c r="W110" s="19">
        <f t="shared" si="23"/>
        <v>0</v>
      </c>
      <c r="X110" s="19">
        <f t="shared" si="23"/>
        <v>0</v>
      </c>
      <c r="Y110" s="19">
        <f t="shared" si="23"/>
        <v>0</v>
      </c>
      <c r="Z110" s="19">
        <f t="shared" si="23"/>
        <v>0</v>
      </c>
      <c r="AA110" s="19">
        <f t="shared" si="24"/>
        <v>0</v>
      </c>
      <c r="AB110" s="19">
        <f t="shared" si="24"/>
        <v>0</v>
      </c>
    </row>
    <row r="111" spans="2:28">
      <c r="B111" s="42" t="s">
        <v>345</v>
      </c>
      <c r="C111" s="54">
        <f>SUM(C105:C110)</f>
        <v>0</v>
      </c>
      <c r="I111" s="54">
        <f>SUM(I105:I110)</f>
        <v>0</v>
      </c>
      <c r="J111" s="54">
        <f t="shared" ref="J111:AB111" si="27">SUM(J105:J110)</f>
        <v>0</v>
      </c>
      <c r="K111" s="54">
        <f t="shared" si="27"/>
        <v>0</v>
      </c>
      <c r="L111" s="54">
        <f t="shared" si="27"/>
        <v>0</v>
      </c>
      <c r="M111" s="54">
        <f t="shared" si="27"/>
        <v>0</v>
      </c>
      <c r="N111" s="54">
        <f t="shared" si="27"/>
        <v>0</v>
      </c>
      <c r="O111" s="54">
        <f t="shared" si="27"/>
        <v>0</v>
      </c>
      <c r="P111" s="54">
        <f t="shared" si="27"/>
        <v>0</v>
      </c>
      <c r="Q111" s="54">
        <f t="shared" si="27"/>
        <v>0</v>
      </c>
      <c r="R111" s="54">
        <f t="shared" si="27"/>
        <v>0</v>
      </c>
      <c r="S111" s="54">
        <f t="shared" si="27"/>
        <v>0</v>
      </c>
      <c r="T111" s="54">
        <f t="shared" si="27"/>
        <v>0</v>
      </c>
      <c r="U111" s="54">
        <f t="shared" si="27"/>
        <v>0</v>
      </c>
      <c r="V111" s="54">
        <f t="shared" si="27"/>
        <v>0</v>
      </c>
      <c r="W111" s="54">
        <f t="shared" si="27"/>
        <v>0</v>
      </c>
      <c r="X111" s="54">
        <f t="shared" si="27"/>
        <v>0</v>
      </c>
      <c r="Y111" s="54">
        <f t="shared" si="27"/>
        <v>0</v>
      </c>
      <c r="Z111" s="54">
        <f t="shared" si="27"/>
        <v>0</v>
      </c>
      <c r="AA111" s="54">
        <f t="shared" si="27"/>
        <v>0</v>
      </c>
      <c r="AB111" s="54">
        <f t="shared" si="27"/>
        <v>0</v>
      </c>
    </row>
    <row r="112" spans="2:28">
      <c r="B112" s="24" t="s">
        <v>346</v>
      </c>
      <c r="C112" s="25"/>
      <c r="I112" s="19"/>
      <c r="J112" s="19"/>
      <c r="K112" s="19"/>
      <c r="L112" s="19"/>
      <c r="M112" s="19"/>
      <c r="N112" s="19"/>
      <c r="O112" s="19"/>
      <c r="P112" s="19"/>
      <c r="Q112" s="19"/>
      <c r="R112" s="19"/>
      <c r="S112" s="19"/>
      <c r="T112" s="19"/>
      <c r="U112" s="19"/>
      <c r="V112" s="19"/>
      <c r="W112" s="19"/>
      <c r="X112" s="19"/>
      <c r="Y112" s="19"/>
      <c r="Z112" s="19"/>
      <c r="AA112" s="19"/>
      <c r="AB112" s="19"/>
    </row>
    <row r="113" spans="1:28">
      <c r="B113" t="s">
        <v>347</v>
      </c>
      <c r="C113" s="57">
        <v>0</v>
      </c>
      <c r="D113" s="39"/>
      <c r="I113" s="19">
        <f>C113*$I$76</f>
        <v>0</v>
      </c>
      <c r="J113" s="19">
        <f>C113*$J$76</f>
        <v>0</v>
      </c>
      <c r="K113" s="19">
        <f t="shared" ref="K113:Z116" si="28">J113+(J113*$C$63)</f>
        <v>0</v>
      </c>
      <c r="L113" s="19">
        <f t="shared" si="28"/>
        <v>0</v>
      </c>
      <c r="M113" s="19">
        <f t="shared" si="28"/>
        <v>0</v>
      </c>
      <c r="N113" s="19">
        <f t="shared" si="28"/>
        <v>0</v>
      </c>
      <c r="O113" s="19">
        <f t="shared" si="28"/>
        <v>0</v>
      </c>
      <c r="P113" s="19">
        <f t="shared" si="28"/>
        <v>0</v>
      </c>
      <c r="Q113" s="19">
        <f t="shared" si="28"/>
        <v>0</v>
      </c>
      <c r="R113" s="19">
        <f t="shared" si="28"/>
        <v>0</v>
      </c>
      <c r="S113" s="19">
        <f t="shared" si="28"/>
        <v>0</v>
      </c>
      <c r="T113" s="19">
        <f t="shared" si="28"/>
        <v>0</v>
      </c>
      <c r="U113" s="19">
        <f t="shared" si="28"/>
        <v>0</v>
      </c>
      <c r="V113" s="19">
        <f t="shared" si="28"/>
        <v>0</v>
      </c>
      <c r="W113" s="19">
        <f t="shared" si="28"/>
        <v>0</v>
      </c>
      <c r="X113" s="19">
        <f t="shared" si="28"/>
        <v>0</v>
      </c>
      <c r="Y113" s="19">
        <f t="shared" si="28"/>
        <v>0</v>
      </c>
      <c r="Z113" s="19">
        <f t="shared" si="28"/>
        <v>0</v>
      </c>
      <c r="AA113" s="19">
        <f t="shared" ref="AA113:AB116" si="29">Z113+(Z113*$C$63)</f>
        <v>0</v>
      </c>
      <c r="AB113" s="19">
        <f t="shared" si="29"/>
        <v>0</v>
      </c>
    </row>
    <row r="114" spans="1:28">
      <c r="B114" t="s">
        <v>348</v>
      </c>
      <c r="C114" s="57">
        <v>0</v>
      </c>
      <c r="D114" s="39"/>
      <c r="I114" s="19">
        <f>C114*$I$76</f>
        <v>0</v>
      </c>
      <c r="J114" s="19">
        <f>C114*$J$76</f>
        <v>0</v>
      </c>
      <c r="K114" s="19">
        <f t="shared" si="28"/>
        <v>0</v>
      </c>
      <c r="L114" s="19">
        <f t="shared" si="28"/>
        <v>0</v>
      </c>
      <c r="M114" s="19">
        <f t="shared" si="28"/>
        <v>0</v>
      </c>
      <c r="N114" s="19">
        <f t="shared" si="28"/>
        <v>0</v>
      </c>
      <c r="O114" s="19">
        <f t="shared" si="28"/>
        <v>0</v>
      </c>
      <c r="P114" s="19">
        <f t="shared" si="28"/>
        <v>0</v>
      </c>
      <c r="Q114" s="19">
        <f t="shared" si="28"/>
        <v>0</v>
      </c>
      <c r="R114" s="19">
        <f t="shared" si="28"/>
        <v>0</v>
      </c>
      <c r="S114" s="19">
        <f t="shared" si="28"/>
        <v>0</v>
      </c>
      <c r="T114" s="19">
        <f t="shared" si="28"/>
        <v>0</v>
      </c>
      <c r="U114" s="19">
        <f t="shared" si="28"/>
        <v>0</v>
      </c>
      <c r="V114" s="19">
        <f t="shared" si="28"/>
        <v>0</v>
      </c>
      <c r="W114" s="19">
        <f t="shared" si="28"/>
        <v>0</v>
      </c>
      <c r="X114" s="19">
        <f t="shared" si="28"/>
        <v>0</v>
      </c>
      <c r="Y114" s="19">
        <f t="shared" si="28"/>
        <v>0</v>
      </c>
      <c r="Z114" s="19">
        <f t="shared" si="28"/>
        <v>0</v>
      </c>
      <c r="AA114" s="19">
        <f t="shared" si="29"/>
        <v>0</v>
      </c>
      <c r="AB114" s="19">
        <f t="shared" si="29"/>
        <v>0</v>
      </c>
    </row>
    <row r="115" spans="1:28">
      <c r="B115" t="s">
        <v>349</v>
      </c>
      <c r="C115" s="57">
        <v>0</v>
      </c>
      <c r="D115" s="39"/>
      <c r="I115" s="19">
        <f>C115*$I$76</f>
        <v>0</v>
      </c>
      <c r="J115" s="19">
        <f>C115*$J$76</f>
        <v>0</v>
      </c>
      <c r="K115" s="19">
        <f t="shared" si="28"/>
        <v>0</v>
      </c>
      <c r="L115" s="19">
        <f t="shared" si="28"/>
        <v>0</v>
      </c>
      <c r="M115" s="19">
        <f t="shared" si="28"/>
        <v>0</v>
      </c>
      <c r="N115" s="19">
        <f t="shared" si="28"/>
        <v>0</v>
      </c>
      <c r="O115" s="19">
        <f t="shared" si="28"/>
        <v>0</v>
      </c>
      <c r="P115" s="19">
        <f t="shared" si="28"/>
        <v>0</v>
      </c>
      <c r="Q115" s="19">
        <f t="shared" si="28"/>
        <v>0</v>
      </c>
      <c r="R115" s="19">
        <f t="shared" si="28"/>
        <v>0</v>
      </c>
      <c r="S115" s="19">
        <f t="shared" si="28"/>
        <v>0</v>
      </c>
      <c r="T115" s="19">
        <f t="shared" si="28"/>
        <v>0</v>
      </c>
      <c r="U115" s="19">
        <f t="shared" si="28"/>
        <v>0</v>
      </c>
      <c r="V115" s="19">
        <f t="shared" si="28"/>
        <v>0</v>
      </c>
      <c r="W115" s="19">
        <f t="shared" si="28"/>
        <v>0</v>
      </c>
      <c r="X115" s="19">
        <f t="shared" si="28"/>
        <v>0</v>
      </c>
      <c r="Y115" s="19">
        <f t="shared" si="28"/>
        <v>0</v>
      </c>
      <c r="Z115" s="19">
        <f t="shared" si="28"/>
        <v>0</v>
      </c>
      <c r="AA115" s="19">
        <f t="shared" si="29"/>
        <v>0</v>
      </c>
      <c r="AB115" s="19">
        <f t="shared" si="29"/>
        <v>0</v>
      </c>
    </row>
    <row r="116" spans="1:28">
      <c r="B116" t="s">
        <v>350</v>
      </c>
      <c r="C116" s="57">
        <v>0</v>
      </c>
      <c r="D116" s="39"/>
      <c r="I116" s="19">
        <f>C116*$I$76</f>
        <v>0</v>
      </c>
      <c r="J116" s="19">
        <f>C116*$J$76</f>
        <v>0</v>
      </c>
      <c r="K116" s="19">
        <f t="shared" si="28"/>
        <v>0</v>
      </c>
      <c r="L116" s="19">
        <f t="shared" si="28"/>
        <v>0</v>
      </c>
      <c r="M116" s="19">
        <f t="shared" si="28"/>
        <v>0</v>
      </c>
      <c r="N116" s="19">
        <f t="shared" si="28"/>
        <v>0</v>
      </c>
      <c r="O116" s="19">
        <f t="shared" si="28"/>
        <v>0</v>
      </c>
      <c r="P116" s="19">
        <f t="shared" si="28"/>
        <v>0</v>
      </c>
      <c r="Q116" s="19">
        <f t="shared" si="28"/>
        <v>0</v>
      </c>
      <c r="R116" s="19">
        <f t="shared" si="28"/>
        <v>0</v>
      </c>
      <c r="S116" s="19">
        <f t="shared" si="28"/>
        <v>0</v>
      </c>
      <c r="T116" s="19">
        <f t="shared" si="28"/>
        <v>0</v>
      </c>
      <c r="U116" s="19">
        <f t="shared" si="28"/>
        <v>0</v>
      </c>
      <c r="V116" s="19">
        <f t="shared" si="28"/>
        <v>0</v>
      </c>
      <c r="W116" s="19">
        <f t="shared" si="28"/>
        <v>0</v>
      </c>
      <c r="X116" s="19">
        <f t="shared" si="28"/>
        <v>0</v>
      </c>
      <c r="Y116" s="19">
        <f t="shared" si="28"/>
        <v>0</v>
      </c>
      <c r="Z116" s="19">
        <f t="shared" si="28"/>
        <v>0</v>
      </c>
      <c r="AA116" s="19">
        <f t="shared" si="29"/>
        <v>0</v>
      </c>
      <c r="AB116" s="19">
        <f t="shared" si="29"/>
        <v>0</v>
      </c>
    </row>
    <row r="117" spans="1:28">
      <c r="B117" s="42" t="s">
        <v>351</v>
      </c>
      <c r="C117" s="54">
        <f>SUM(C113:C116)</f>
        <v>0</v>
      </c>
      <c r="I117" s="54">
        <f>SUM(I113:I116)</f>
        <v>0</v>
      </c>
      <c r="J117" s="54">
        <f t="shared" ref="J117:AB117" si="30">SUM(J113:J116)</f>
        <v>0</v>
      </c>
      <c r="K117" s="54">
        <f t="shared" si="30"/>
        <v>0</v>
      </c>
      <c r="L117" s="54">
        <f t="shared" si="30"/>
        <v>0</v>
      </c>
      <c r="M117" s="54">
        <f t="shared" si="30"/>
        <v>0</v>
      </c>
      <c r="N117" s="54">
        <f t="shared" si="30"/>
        <v>0</v>
      </c>
      <c r="O117" s="54">
        <f t="shared" si="30"/>
        <v>0</v>
      </c>
      <c r="P117" s="54">
        <f t="shared" si="30"/>
        <v>0</v>
      </c>
      <c r="Q117" s="54">
        <f t="shared" si="30"/>
        <v>0</v>
      </c>
      <c r="R117" s="54">
        <f t="shared" si="30"/>
        <v>0</v>
      </c>
      <c r="S117" s="54">
        <f t="shared" si="30"/>
        <v>0</v>
      </c>
      <c r="T117" s="54">
        <f t="shared" si="30"/>
        <v>0</v>
      </c>
      <c r="U117" s="54">
        <f t="shared" si="30"/>
        <v>0</v>
      </c>
      <c r="V117" s="54">
        <f t="shared" si="30"/>
        <v>0</v>
      </c>
      <c r="W117" s="54">
        <f t="shared" si="30"/>
        <v>0</v>
      </c>
      <c r="X117" s="54">
        <f t="shared" si="30"/>
        <v>0</v>
      </c>
      <c r="Y117" s="54">
        <f t="shared" si="30"/>
        <v>0</v>
      </c>
      <c r="Z117" s="54">
        <f t="shared" si="30"/>
        <v>0</v>
      </c>
      <c r="AA117" s="54">
        <f t="shared" si="30"/>
        <v>0</v>
      </c>
      <c r="AB117" s="54">
        <f t="shared" si="30"/>
        <v>0</v>
      </c>
    </row>
    <row r="118" spans="1:28">
      <c r="B118" s="24" t="s">
        <v>352</v>
      </c>
      <c r="C118" s="25"/>
      <c r="D118" s="39"/>
      <c r="I118" s="19"/>
      <c r="J118" s="19"/>
      <c r="K118" s="19"/>
      <c r="L118" s="19"/>
      <c r="M118" s="19"/>
      <c r="N118" s="19"/>
      <c r="O118" s="19"/>
      <c r="P118" s="19"/>
      <c r="Q118" s="19"/>
      <c r="R118" s="19"/>
      <c r="S118" s="19"/>
      <c r="T118" s="19"/>
      <c r="U118" s="19"/>
      <c r="V118" s="19"/>
      <c r="W118" s="19"/>
      <c r="X118" s="19"/>
      <c r="Y118" s="19"/>
      <c r="Z118" s="19"/>
      <c r="AA118" s="19"/>
      <c r="AB118" s="19"/>
    </row>
    <row r="119" spans="1:28" ht="51">
      <c r="B119" t="s">
        <v>353</v>
      </c>
      <c r="C119" s="127">
        <f>E31*(C70)/12</f>
        <v>0</v>
      </c>
      <c r="D119" s="144" t="s">
        <v>354</v>
      </c>
      <c r="I119" s="19">
        <f>C119*$I$76</f>
        <v>0</v>
      </c>
      <c r="J119" s="19">
        <f>C119*$J$76</f>
        <v>0</v>
      </c>
      <c r="K119" s="19">
        <f>-(I119+J119)</f>
        <v>0</v>
      </c>
      <c r="L119" s="19"/>
      <c r="M119" s="19"/>
      <c r="N119" s="19"/>
      <c r="O119" s="19"/>
      <c r="P119" s="19"/>
      <c r="Q119" s="19"/>
      <c r="R119" s="19"/>
      <c r="S119" s="19"/>
      <c r="T119" s="19"/>
      <c r="U119" s="19"/>
      <c r="V119" s="19"/>
      <c r="W119" s="19"/>
      <c r="X119" s="19"/>
      <c r="Y119" s="19"/>
      <c r="Z119" s="19"/>
      <c r="AA119" s="19"/>
      <c r="AB119" s="19"/>
    </row>
    <row r="120" spans="1:28">
      <c r="B120" t="s">
        <v>355</v>
      </c>
      <c r="C120" s="127">
        <f>(E31*C71)/12</f>
        <v>0</v>
      </c>
      <c r="D120" s="39"/>
      <c r="I120" s="19">
        <f>C120*$I$76</f>
        <v>0</v>
      </c>
      <c r="J120" s="19">
        <f>C120*$J$76</f>
        <v>0</v>
      </c>
      <c r="K120" s="19">
        <f>J120+(J120*$C$63)</f>
        <v>0</v>
      </c>
      <c r="L120" s="19">
        <f>K120+(K120*$C$63)</f>
        <v>0</v>
      </c>
      <c r="M120" s="19">
        <f>L120+(L120*$C$63)</f>
        <v>0</v>
      </c>
      <c r="N120" s="19">
        <f t="shared" ref="N120:AB123" si="31">M120+(M120*$C$63)</f>
        <v>0</v>
      </c>
      <c r="O120" s="19">
        <f t="shared" si="31"/>
        <v>0</v>
      </c>
      <c r="P120" s="19">
        <f t="shared" si="31"/>
        <v>0</v>
      </c>
      <c r="Q120" s="19">
        <f t="shared" si="31"/>
        <v>0</v>
      </c>
      <c r="R120" s="19">
        <f t="shared" si="31"/>
        <v>0</v>
      </c>
      <c r="S120" s="19">
        <f t="shared" si="31"/>
        <v>0</v>
      </c>
      <c r="T120" s="19">
        <f t="shared" si="31"/>
        <v>0</v>
      </c>
      <c r="U120" s="19">
        <f t="shared" si="31"/>
        <v>0</v>
      </c>
      <c r="V120" s="19">
        <f t="shared" si="31"/>
        <v>0</v>
      </c>
      <c r="W120" s="19">
        <f t="shared" si="31"/>
        <v>0</v>
      </c>
      <c r="X120" s="19">
        <f t="shared" si="31"/>
        <v>0</v>
      </c>
      <c r="Y120" s="19">
        <f t="shared" si="31"/>
        <v>0</v>
      </c>
      <c r="Z120" s="19">
        <f t="shared" si="31"/>
        <v>0</v>
      </c>
      <c r="AA120" s="19">
        <f t="shared" si="31"/>
        <v>0</v>
      </c>
      <c r="AB120" s="19">
        <f t="shared" si="31"/>
        <v>0</v>
      </c>
    </row>
    <row r="121" spans="1:28" ht="17.100000000000001" customHeight="1">
      <c r="B121" t="s">
        <v>356</v>
      </c>
      <c r="C121" s="57">
        <v>0</v>
      </c>
      <c r="D121" s="39"/>
      <c r="I121" s="19">
        <f>C121*$I$76</f>
        <v>0</v>
      </c>
      <c r="J121" s="19">
        <f>C121*$J$76</f>
        <v>0</v>
      </c>
      <c r="K121" s="19">
        <f>J121+(J121*$C$63)</f>
        <v>0</v>
      </c>
      <c r="L121" s="19">
        <f t="shared" ref="L121:O121" si="32">K121+(K121*$C$63)</f>
        <v>0</v>
      </c>
      <c r="M121" s="19">
        <f t="shared" si="32"/>
        <v>0</v>
      </c>
      <c r="N121" s="19">
        <f t="shared" si="32"/>
        <v>0</v>
      </c>
      <c r="O121" s="19">
        <f t="shared" si="32"/>
        <v>0</v>
      </c>
      <c r="P121" s="19">
        <f t="shared" si="31"/>
        <v>0</v>
      </c>
      <c r="Q121" s="19">
        <f t="shared" si="31"/>
        <v>0</v>
      </c>
      <c r="R121" s="19">
        <f t="shared" si="31"/>
        <v>0</v>
      </c>
      <c r="S121" s="19">
        <f t="shared" si="31"/>
        <v>0</v>
      </c>
      <c r="T121" s="19">
        <f t="shared" si="31"/>
        <v>0</v>
      </c>
      <c r="U121" s="19">
        <f t="shared" si="31"/>
        <v>0</v>
      </c>
      <c r="V121" s="19">
        <f t="shared" si="31"/>
        <v>0</v>
      </c>
      <c r="W121" s="19">
        <f t="shared" si="31"/>
        <v>0</v>
      </c>
      <c r="X121" s="19">
        <f t="shared" si="31"/>
        <v>0</v>
      </c>
      <c r="Y121" s="19">
        <f t="shared" si="31"/>
        <v>0</v>
      </c>
      <c r="Z121" s="19">
        <f t="shared" si="31"/>
        <v>0</v>
      </c>
      <c r="AA121" s="19">
        <f t="shared" si="31"/>
        <v>0</v>
      </c>
      <c r="AB121" s="19">
        <f t="shared" si="31"/>
        <v>0</v>
      </c>
    </row>
    <row r="122" spans="1:28" ht="17.100000000000001" customHeight="1">
      <c r="B122" t="s">
        <v>357</v>
      </c>
      <c r="C122" s="127">
        <f>C64*C74</f>
        <v>0</v>
      </c>
      <c r="D122" s="39"/>
      <c r="I122" s="19">
        <f>C122*$I$76</f>
        <v>0</v>
      </c>
      <c r="J122" s="19">
        <f>C122*$J$76</f>
        <v>0</v>
      </c>
      <c r="K122" s="19">
        <f t="shared" ref="K122:Z123" si="33">J122+(J122*$C$63)</f>
        <v>0</v>
      </c>
      <c r="L122" s="19">
        <f t="shared" si="33"/>
        <v>0</v>
      </c>
      <c r="M122" s="19">
        <f t="shared" si="33"/>
        <v>0</v>
      </c>
      <c r="N122" s="19">
        <f t="shared" si="33"/>
        <v>0</v>
      </c>
      <c r="O122" s="19">
        <f t="shared" si="33"/>
        <v>0</v>
      </c>
      <c r="P122" s="19">
        <f t="shared" si="33"/>
        <v>0</v>
      </c>
      <c r="Q122" s="19">
        <f t="shared" si="33"/>
        <v>0</v>
      </c>
      <c r="R122" s="19">
        <f t="shared" si="33"/>
        <v>0</v>
      </c>
      <c r="S122" s="19">
        <f t="shared" si="33"/>
        <v>0</v>
      </c>
      <c r="T122" s="19">
        <f t="shared" si="33"/>
        <v>0</v>
      </c>
      <c r="U122" s="19">
        <f t="shared" si="33"/>
        <v>0</v>
      </c>
      <c r="V122" s="19">
        <f t="shared" si="33"/>
        <v>0</v>
      </c>
      <c r="W122" s="19">
        <f t="shared" si="33"/>
        <v>0</v>
      </c>
      <c r="X122" s="19">
        <f t="shared" si="33"/>
        <v>0</v>
      </c>
      <c r="Y122" s="19">
        <f t="shared" si="33"/>
        <v>0</v>
      </c>
      <c r="Z122" s="19">
        <f t="shared" si="31"/>
        <v>0</v>
      </c>
      <c r="AA122" s="19">
        <f t="shared" si="31"/>
        <v>0</v>
      </c>
      <c r="AB122" s="19">
        <f t="shared" si="31"/>
        <v>0</v>
      </c>
    </row>
    <row r="123" spans="1:28">
      <c r="B123" t="s">
        <v>336</v>
      </c>
      <c r="C123" s="57">
        <v>0</v>
      </c>
      <c r="D123" s="39"/>
      <c r="I123" s="19">
        <f>C123*$I$76</f>
        <v>0</v>
      </c>
      <c r="J123" s="19">
        <f>C123*$J$76</f>
        <v>0</v>
      </c>
      <c r="K123" s="19">
        <f t="shared" si="33"/>
        <v>0</v>
      </c>
      <c r="L123" s="19">
        <f t="shared" si="33"/>
        <v>0</v>
      </c>
      <c r="M123" s="19">
        <f t="shared" si="33"/>
        <v>0</v>
      </c>
      <c r="N123" s="19">
        <f t="shared" si="33"/>
        <v>0</v>
      </c>
      <c r="O123" s="19">
        <f t="shared" si="33"/>
        <v>0</v>
      </c>
      <c r="P123" s="19">
        <f t="shared" si="33"/>
        <v>0</v>
      </c>
      <c r="Q123" s="19">
        <f t="shared" si="33"/>
        <v>0</v>
      </c>
      <c r="R123" s="19">
        <f t="shared" si="33"/>
        <v>0</v>
      </c>
      <c r="S123" s="19">
        <f t="shared" si="33"/>
        <v>0</v>
      </c>
      <c r="T123" s="19">
        <f t="shared" si="33"/>
        <v>0</v>
      </c>
      <c r="U123" s="19">
        <f t="shared" si="33"/>
        <v>0</v>
      </c>
      <c r="V123" s="19">
        <f t="shared" si="33"/>
        <v>0</v>
      </c>
      <c r="W123" s="19">
        <f t="shared" si="33"/>
        <v>0</v>
      </c>
      <c r="X123" s="19">
        <f t="shared" si="33"/>
        <v>0</v>
      </c>
      <c r="Y123" s="19">
        <f t="shared" si="33"/>
        <v>0</v>
      </c>
      <c r="Z123" s="19">
        <f t="shared" si="33"/>
        <v>0</v>
      </c>
      <c r="AA123" s="19">
        <f t="shared" si="31"/>
        <v>0</v>
      </c>
      <c r="AB123" s="19">
        <f t="shared" si="31"/>
        <v>0</v>
      </c>
    </row>
    <row r="124" spans="1:28">
      <c r="B124" s="101" t="s">
        <v>358</v>
      </c>
      <c r="C124" s="55">
        <f>SUM(C119:C123)</f>
        <v>0</v>
      </c>
      <c r="D124" s="128"/>
      <c r="E124" s="10"/>
      <c r="F124" s="10"/>
      <c r="G124" s="10"/>
      <c r="H124" s="10"/>
      <c r="I124" s="55">
        <f t="shared" ref="I124:AB124" si="34">SUM(I119:I123)</f>
        <v>0</v>
      </c>
      <c r="J124" s="55">
        <f t="shared" si="34"/>
        <v>0</v>
      </c>
      <c r="K124" s="55">
        <f t="shared" si="34"/>
        <v>0</v>
      </c>
      <c r="L124" s="55">
        <f t="shared" si="34"/>
        <v>0</v>
      </c>
      <c r="M124" s="55">
        <f t="shared" si="34"/>
        <v>0</v>
      </c>
      <c r="N124" s="55">
        <f t="shared" si="34"/>
        <v>0</v>
      </c>
      <c r="O124" s="55">
        <f t="shared" si="34"/>
        <v>0</v>
      </c>
      <c r="P124" s="55">
        <f t="shared" si="34"/>
        <v>0</v>
      </c>
      <c r="Q124" s="55">
        <f t="shared" si="34"/>
        <v>0</v>
      </c>
      <c r="R124" s="55">
        <f t="shared" si="34"/>
        <v>0</v>
      </c>
      <c r="S124" s="55">
        <f t="shared" si="34"/>
        <v>0</v>
      </c>
      <c r="T124" s="55">
        <f t="shared" si="34"/>
        <v>0</v>
      </c>
      <c r="U124" s="55">
        <f t="shared" si="34"/>
        <v>0</v>
      </c>
      <c r="V124" s="55">
        <f t="shared" si="34"/>
        <v>0</v>
      </c>
      <c r="W124" s="55">
        <f t="shared" si="34"/>
        <v>0</v>
      </c>
      <c r="X124" s="55">
        <f t="shared" si="34"/>
        <v>0</v>
      </c>
      <c r="Y124" s="55">
        <f t="shared" si="34"/>
        <v>0</v>
      </c>
      <c r="Z124" s="55">
        <f t="shared" si="34"/>
        <v>0</v>
      </c>
      <c r="AA124" s="55">
        <f t="shared" si="34"/>
        <v>0</v>
      </c>
      <c r="AB124" s="55">
        <f t="shared" si="34"/>
        <v>0</v>
      </c>
    </row>
    <row r="125" spans="1:28">
      <c r="B125" s="28" t="s">
        <v>359</v>
      </c>
      <c r="C125" s="25">
        <f>C103+C111+C117+C124</f>
        <v>0</v>
      </c>
      <c r="D125" s="26"/>
      <c r="E125" s="26"/>
      <c r="F125" s="26"/>
      <c r="G125" s="26"/>
      <c r="H125" s="26"/>
      <c r="I125" s="25">
        <f t="shared" ref="I125:AB125" si="35">I103+I111+I117+I124</f>
        <v>0</v>
      </c>
      <c r="J125" s="25">
        <f t="shared" si="35"/>
        <v>0</v>
      </c>
      <c r="K125" s="25">
        <f t="shared" si="35"/>
        <v>0</v>
      </c>
      <c r="L125" s="25">
        <f t="shared" si="35"/>
        <v>0</v>
      </c>
      <c r="M125" s="25">
        <f t="shared" si="35"/>
        <v>0</v>
      </c>
      <c r="N125" s="25">
        <f t="shared" si="35"/>
        <v>0</v>
      </c>
      <c r="O125" s="25">
        <f t="shared" si="35"/>
        <v>0</v>
      </c>
      <c r="P125" s="25">
        <f t="shared" si="35"/>
        <v>0</v>
      </c>
      <c r="Q125" s="25">
        <f t="shared" si="35"/>
        <v>0</v>
      </c>
      <c r="R125" s="25">
        <f t="shared" si="35"/>
        <v>0</v>
      </c>
      <c r="S125" s="25">
        <f t="shared" si="35"/>
        <v>0</v>
      </c>
      <c r="T125" s="25">
        <f t="shared" si="35"/>
        <v>0</v>
      </c>
      <c r="U125" s="25">
        <f t="shared" si="35"/>
        <v>0</v>
      </c>
      <c r="V125" s="25">
        <f t="shared" si="35"/>
        <v>0</v>
      </c>
      <c r="W125" s="25">
        <f t="shared" si="35"/>
        <v>0</v>
      </c>
      <c r="X125" s="25">
        <f t="shared" si="35"/>
        <v>0</v>
      </c>
      <c r="Y125" s="25">
        <f t="shared" si="35"/>
        <v>0</v>
      </c>
      <c r="Z125" s="25">
        <f t="shared" si="35"/>
        <v>0</v>
      </c>
      <c r="AA125" s="25">
        <f t="shared" si="35"/>
        <v>0</v>
      </c>
      <c r="AB125" s="25">
        <f t="shared" si="35"/>
        <v>0</v>
      </c>
    </row>
    <row r="127" spans="1:28">
      <c r="A127" s="83" t="s">
        <v>360</v>
      </c>
      <c r="B127" s="83"/>
      <c r="C127" s="84">
        <f>D94-C125</f>
        <v>0</v>
      </c>
      <c r="D127" s="83"/>
      <c r="E127" s="83"/>
      <c r="F127" s="83"/>
      <c r="G127" s="83"/>
      <c r="H127" s="83"/>
      <c r="I127" s="84">
        <f>I94-I125</f>
        <v>0</v>
      </c>
      <c r="J127" s="84">
        <f>J94-J125</f>
        <v>0</v>
      </c>
      <c r="K127" s="84">
        <f t="shared" ref="K127:AB127" si="36">K94-K125</f>
        <v>0</v>
      </c>
      <c r="L127" s="84">
        <f t="shared" si="36"/>
        <v>0</v>
      </c>
      <c r="M127" s="84">
        <f t="shared" si="36"/>
        <v>0</v>
      </c>
      <c r="N127" s="84">
        <f t="shared" si="36"/>
        <v>0</v>
      </c>
      <c r="O127" s="84">
        <f t="shared" si="36"/>
        <v>0</v>
      </c>
      <c r="P127" s="84">
        <f t="shared" si="36"/>
        <v>0</v>
      </c>
      <c r="Q127" s="84">
        <f t="shared" si="36"/>
        <v>0</v>
      </c>
      <c r="R127" s="84">
        <f t="shared" si="36"/>
        <v>0</v>
      </c>
      <c r="S127" s="84">
        <f t="shared" si="36"/>
        <v>0</v>
      </c>
      <c r="T127" s="84">
        <f t="shared" si="36"/>
        <v>0</v>
      </c>
      <c r="U127" s="84">
        <f t="shared" si="36"/>
        <v>0</v>
      </c>
      <c r="V127" s="84">
        <f t="shared" si="36"/>
        <v>0</v>
      </c>
      <c r="W127" s="84">
        <f t="shared" si="36"/>
        <v>0</v>
      </c>
      <c r="X127" s="84">
        <f t="shared" si="36"/>
        <v>0</v>
      </c>
      <c r="Y127" s="84">
        <f t="shared" si="36"/>
        <v>0</v>
      </c>
      <c r="Z127" s="84">
        <f t="shared" si="36"/>
        <v>0</v>
      </c>
      <c r="AA127" s="84">
        <f t="shared" si="36"/>
        <v>0</v>
      </c>
      <c r="AB127" s="84">
        <f t="shared" si="36"/>
        <v>0</v>
      </c>
    </row>
    <row r="128" spans="1:28">
      <c r="A128" s="146" t="s">
        <v>361</v>
      </c>
      <c r="B128" s="92"/>
      <c r="C128" s="147"/>
      <c r="D128" s="92"/>
      <c r="E128" s="92"/>
      <c r="F128" s="1"/>
      <c r="G128" s="1"/>
      <c r="H128" s="1"/>
      <c r="I128" s="145"/>
      <c r="J128" s="145"/>
      <c r="K128" s="145"/>
      <c r="L128" s="145"/>
      <c r="M128" s="145"/>
      <c r="N128" s="145"/>
      <c r="O128" s="145"/>
      <c r="P128" s="145"/>
      <c r="Q128" s="145"/>
      <c r="R128" s="145"/>
      <c r="S128" s="145"/>
      <c r="T128" s="145"/>
      <c r="U128" s="145"/>
      <c r="V128" s="145"/>
      <c r="W128" s="145"/>
      <c r="X128" s="145"/>
      <c r="Y128" s="145"/>
      <c r="Z128" s="145"/>
      <c r="AA128" s="145"/>
      <c r="AB128" s="145"/>
    </row>
    <row r="129" spans="1:29">
      <c r="A129" s="1"/>
      <c r="B129" s="1"/>
      <c r="C129" s="145"/>
      <c r="D129" s="1"/>
      <c r="E129" s="1"/>
      <c r="F129" s="1"/>
      <c r="G129" s="1"/>
      <c r="H129" s="1"/>
      <c r="I129" s="145"/>
      <c r="J129" s="145"/>
      <c r="K129" s="145"/>
      <c r="L129" s="145"/>
      <c r="M129" s="145"/>
      <c r="N129" s="145"/>
      <c r="O129" s="145"/>
      <c r="P129" s="145"/>
      <c r="Q129" s="145"/>
      <c r="R129" s="145"/>
      <c r="S129" s="145"/>
      <c r="T129" s="145"/>
      <c r="U129" s="145"/>
      <c r="V129" s="145"/>
      <c r="W129" s="145"/>
      <c r="X129" s="145"/>
      <c r="Y129" s="145"/>
      <c r="Z129" s="145"/>
      <c r="AA129" s="145"/>
      <c r="AB129" s="145"/>
    </row>
    <row r="131" spans="1:29">
      <c r="B131" s="77" t="s">
        <v>362</v>
      </c>
      <c r="C131" s="78"/>
    </row>
    <row r="132" spans="1:29">
      <c r="B132" s="79" t="s">
        <v>363</v>
      </c>
      <c r="C132" s="130">
        <v>0</v>
      </c>
      <c r="I132" s="30">
        <f>C132*$I$76</f>
        <v>0</v>
      </c>
      <c r="J132" s="30">
        <f t="shared" ref="J132:J136" si="37">C132*$J$76</f>
        <v>0</v>
      </c>
      <c r="K132" s="30">
        <f t="shared" ref="K132:Z136" si="38">J132</f>
        <v>0</v>
      </c>
      <c r="L132" s="30">
        <f t="shared" si="38"/>
        <v>0</v>
      </c>
      <c r="M132" s="30">
        <f t="shared" si="38"/>
        <v>0</v>
      </c>
      <c r="N132" s="30">
        <f t="shared" si="38"/>
        <v>0</v>
      </c>
      <c r="O132" s="30">
        <f t="shared" si="38"/>
        <v>0</v>
      </c>
      <c r="P132" s="30">
        <f t="shared" si="38"/>
        <v>0</v>
      </c>
      <c r="Q132" s="30">
        <f t="shared" si="38"/>
        <v>0</v>
      </c>
      <c r="R132" s="30">
        <f t="shared" si="38"/>
        <v>0</v>
      </c>
      <c r="S132" s="30">
        <f t="shared" si="38"/>
        <v>0</v>
      </c>
      <c r="T132" s="30">
        <f t="shared" si="38"/>
        <v>0</v>
      </c>
      <c r="U132" s="30">
        <f t="shared" si="38"/>
        <v>0</v>
      </c>
      <c r="V132" s="30">
        <f t="shared" si="38"/>
        <v>0</v>
      </c>
      <c r="W132" s="30">
        <f t="shared" si="38"/>
        <v>0</v>
      </c>
      <c r="X132" s="30">
        <f t="shared" si="38"/>
        <v>0</v>
      </c>
      <c r="Y132" s="30">
        <f t="shared" si="38"/>
        <v>0</v>
      </c>
      <c r="Z132" s="30">
        <f t="shared" si="38"/>
        <v>0</v>
      </c>
      <c r="AA132" s="30">
        <f t="shared" ref="AA132:AB133" si="39">Z132</f>
        <v>0</v>
      </c>
      <c r="AB132" s="30">
        <f t="shared" si="39"/>
        <v>0</v>
      </c>
    </row>
    <row r="133" spans="1:29">
      <c r="B133" s="79" t="s">
        <v>364</v>
      </c>
      <c r="C133" s="129">
        <f>N6</f>
        <v>0</v>
      </c>
      <c r="I133" s="30">
        <f>C133*$I$76</f>
        <v>0</v>
      </c>
      <c r="J133" s="30">
        <f t="shared" si="37"/>
        <v>0</v>
      </c>
      <c r="K133" s="30">
        <f t="shared" si="38"/>
        <v>0</v>
      </c>
      <c r="L133" s="30">
        <f t="shared" si="38"/>
        <v>0</v>
      </c>
      <c r="M133" s="30">
        <f t="shared" si="38"/>
        <v>0</v>
      </c>
      <c r="N133" s="30">
        <f t="shared" si="38"/>
        <v>0</v>
      </c>
      <c r="O133" s="30">
        <f t="shared" si="38"/>
        <v>0</v>
      </c>
      <c r="P133" s="30">
        <f t="shared" si="38"/>
        <v>0</v>
      </c>
      <c r="Q133" s="30">
        <f t="shared" si="38"/>
        <v>0</v>
      </c>
      <c r="R133" s="30">
        <f t="shared" si="38"/>
        <v>0</v>
      </c>
      <c r="S133" s="30">
        <f t="shared" si="38"/>
        <v>0</v>
      </c>
      <c r="T133" s="30">
        <f t="shared" si="38"/>
        <v>0</v>
      </c>
      <c r="U133" s="30">
        <f t="shared" si="38"/>
        <v>0</v>
      </c>
      <c r="V133" s="30">
        <f t="shared" si="38"/>
        <v>0</v>
      </c>
      <c r="W133" s="30">
        <f t="shared" si="38"/>
        <v>0</v>
      </c>
      <c r="X133" s="30">
        <f t="shared" si="38"/>
        <v>0</v>
      </c>
      <c r="Y133" s="30">
        <f t="shared" si="38"/>
        <v>0</v>
      </c>
      <c r="Z133" s="30">
        <f t="shared" si="38"/>
        <v>0</v>
      </c>
      <c r="AA133" s="30">
        <f t="shared" si="39"/>
        <v>0</v>
      </c>
      <c r="AB133" s="30">
        <f t="shared" si="39"/>
        <v>0</v>
      </c>
      <c r="AC133" s="30"/>
    </row>
    <row r="134" spans="1:29">
      <c r="B134" s="79" t="s">
        <v>229</v>
      </c>
      <c r="C134" s="129">
        <f>IF(F13="Annual Debt Service (Principal &amp; Interest)",H6,IF(F13="Interest Only",F6*3%/I76,IF(F13="Fully deferred for 55 years",0)))</f>
        <v>0</v>
      </c>
      <c r="I134" s="30">
        <f>C134*$I$76</f>
        <v>0</v>
      </c>
      <c r="J134" s="30">
        <f t="shared" si="37"/>
        <v>0</v>
      </c>
      <c r="K134" s="30">
        <f>J134</f>
        <v>0</v>
      </c>
      <c r="L134" s="30">
        <f t="shared" si="38"/>
        <v>0</v>
      </c>
      <c r="M134" s="30">
        <f t="shared" si="38"/>
        <v>0</v>
      </c>
      <c r="N134" s="30">
        <f t="shared" si="38"/>
        <v>0</v>
      </c>
      <c r="O134" s="30">
        <f t="shared" si="38"/>
        <v>0</v>
      </c>
      <c r="P134" s="30">
        <f t="shared" ref="P134" si="40">I134*$J$76</f>
        <v>0</v>
      </c>
      <c r="Q134" s="30">
        <f t="shared" ref="Q134" si="41">K134*$I$76</f>
        <v>0</v>
      </c>
      <c r="R134" s="30">
        <f t="shared" ref="R134" si="42">K134*$J$76</f>
        <v>0</v>
      </c>
      <c r="S134" s="30">
        <f t="shared" ref="S134" si="43">M134*$I$76</f>
        <v>0</v>
      </c>
      <c r="T134" s="30">
        <f t="shared" ref="T134" si="44">M134*$J$76</f>
        <v>0</v>
      </c>
      <c r="U134" s="30">
        <f t="shared" ref="U134" si="45">O134*$I$76</f>
        <v>0</v>
      </c>
      <c r="V134" s="30">
        <f t="shared" ref="V134" si="46">O134*$J$76</f>
        <v>0</v>
      </c>
      <c r="W134" s="30">
        <f t="shared" ref="W134" si="47">Q134*$I$76</f>
        <v>0</v>
      </c>
      <c r="X134" s="30">
        <f t="shared" ref="X134" si="48">Q134*$J$76</f>
        <v>0</v>
      </c>
      <c r="Y134" s="30">
        <f t="shared" ref="Y134" si="49">S134*$I$76</f>
        <v>0</v>
      </c>
      <c r="Z134" s="30">
        <f t="shared" ref="Z134" si="50">S134*$J$76</f>
        <v>0</v>
      </c>
      <c r="AA134" s="30">
        <f t="shared" ref="AA134" si="51">U134*$I$76</f>
        <v>0</v>
      </c>
      <c r="AB134" s="30">
        <f t="shared" ref="AB134" si="52">U134*$J$76</f>
        <v>0</v>
      </c>
    </row>
    <row r="135" spans="1:29">
      <c r="B135" s="79" t="s">
        <v>365</v>
      </c>
      <c r="C135" s="130">
        <v>0</v>
      </c>
      <c r="I135" s="30">
        <f>C135*I76</f>
        <v>0</v>
      </c>
      <c r="J135" s="30">
        <f t="shared" si="37"/>
        <v>0</v>
      </c>
      <c r="K135" s="30">
        <f>J135</f>
        <v>0</v>
      </c>
      <c r="L135" s="30">
        <f t="shared" si="38"/>
        <v>0</v>
      </c>
      <c r="M135" s="30">
        <f t="shared" si="38"/>
        <v>0</v>
      </c>
      <c r="N135" s="30">
        <f t="shared" si="38"/>
        <v>0</v>
      </c>
      <c r="O135" s="30">
        <f t="shared" si="38"/>
        <v>0</v>
      </c>
      <c r="P135" s="30">
        <f t="shared" si="38"/>
        <v>0</v>
      </c>
      <c r="Q135" s="30">
        <f t="shared" si="38"/>
        <v>0</v>
      </c>
      <c r="R135" s="30">
        <f t="shared" si="38"/>
        <v>0</v>
      </c>
      <c r="S135" s="30">
        <f t="shared" si="38"/>
        <v>0</v>
      </c>
      <c r="T135" s="30">
        <f t="shared" si="38"/>
        <v>0</v>
      </c>
      <c r="U135" s="30">
        <f t="shared" si="38"/>
        <v>0</v>
      </c>
      <c r="V135" s="30">
        <f t="shared" si="38"/>
        <v>0</v>
      </c>
      <c r="W135" s="30">
        <f t="shared" si="38"/>
        <v>0</v>
      </c>
      <c r="X135" s="30">
        <f t="shared" si="38"/>
        <v>0</v>
      </c>
      <c r="Y135" s="30">
        <f t="shared" si="38"/>
        <v>0</v>
      </c>
      <c r="Z135" s="30">
        <f t="shared" si="38"/>
        <v>0</v>
      </c>
      <c r="AA135" s="30">
        <f t="shared" ref="AA135:AB136" si="53">Z135</f>
        <v>0</v>
      </c>
      <c r="AB135" s="30">
        <f t="shared" si="53"/>
        <v>0</v>
      </c>
    </row>
    <row r="136" spans="1:29">
      <c r="B136" s="79" t="s">
        <v>366</v>
      </c>
      <c r="C136" s="130">
        <f>D94*C73</f>
        <v>0</v>
      </c>
      <c r="I136" s="37">
        <f>C136*$I$76</f>
        <v>0</v>
      </c>
      <c r="J136" s="37">
        <f t="shared" si="37"/>
        <v>0</v>
      </c>
      <c r="K136" s="37">
        <f>J136</f>
        <v>0</v>
      </c>
      <c r="L136" s="37">
        <f t="shared" si="38"/>
        <v>0</v>
      </c>
      <c r="M136" s="37">
        <f t="shared" si="38"/>
        <v>0</v>
      </c>
      <c r="N136" s="37">
        <f t="shared" si="38"/>
        <v>0</v>
      </c>
      <c r="O136" s="37">
        <f t="shared" si="38"/>
        <v>0</v>
      </c>
      <c r="P136" s="37">
        <f t="shared" si="38"/>
        <v>0</v>
      </c>
      <c r="Q136" s="37">
        <f t="shared" si="38"/>
        <v>0</v>
      </c>
      <c r="R136" s="37">
        <f t="shared" si="38"/>
        <v>0</v>
      </c>
      <c r="S136" s="37">
        <f t="shared" si="38"/>
        <v>0</v>
      </c>
      <c r="T136" s="37">
        <f t="shared" si="38"/>
        <v>0</v>
      </c>
      <c r="U136" s="37">
        <f t="shared" si="38"/>
        <v>0</v>
      </c>
      <c r="V136" s="37">
        <f t="shared" si="38"/>
        <v>0</v>
      </c>
      <c r="W136" s="37">
        <f t="shared" si="38"/>
        <v>0</v>
      </c>
      <c r="X136" s="37">
        <f t="shared" si="38"/>
        <v>0</v>
      </c>
      <c r="Y136" s="37">
        <f t="shared" si="38"/>
        <v>0</v>
      </c>
      <c r="Z136" s="37">
        <f t="shared" si="38"/>
        <v>0</v>
      </c>
      <c r="AA136" s="37">
        <f t="shared" si="53"/>
        <v>0</v>
      </c>
      <c r="AB136" s="37">
        <f t="shared" si="53"/>
        <v>0</v>
      </c>
    </row>
    <row r="137" spans="1:29" ht="17.100000000000001" thickBot="1">
      <c r="B137" s="80" t="s">
        <v>367</v>
      </c>
      <c r="C137" s="81">
        <f>C127-SUM(C132:C136)</f>
        <v>0</v>
      </c>
      <c r="I137" s="30">
        <f>I127-SUM(I132:I136)</f>
        <v>0</v>
      </c>
      <c r="J137" s="30">
        <f t="shared" ref="J137:U137" si="54">J127-SUM(J132:J136)</f>
        <v>0</v>
      </c>
      <c r="K137" s="30">
        <f t="shared" si="54"/>
        <v>0</v>
      </c>
      <c r="L137" s="30">
        <f t="shared" si="54"/>
        <v>0</v>
      </c>
      <c r="M137" s="30">
        <f t="shared" si="54"/>
        <v>0</v>
      </c>
      <c r="N137" s="30">
        <f t="shared" si="54"/>
        <v>0</v>
      </c>
      <c r="O137" s="30">
        <f t="shared" si="54"/>
        <v>0</v>
      </c>
      <c r="P137" s="30">
        <f t="shared" si="54"/>
        <v>0</v>
      </c>
      <c r="Q137" s="30">
        <f t="shared" si="54"/>
        <v>0</v>
      </c>
      <c r="R137" s="30">
        <f t="shared" si="54"/>
        <v>0</v>
      </c>
      <c r="S137" s="30">
        <f t="shared" si="54"/>
        <v>0</v>
      </c>
      <c r="T137" s="30">
        <f t="shared" si="54"/>
        <v>0</v>
      </c>
      <c r="U137" s="30">
        <f t="shared" si="54"/>
        <v>0</v>
      </c>
      <c r="V137" s="30">
        <f>V127-SUM(V132:V136)</f>
        <v>0</v>
      </c>
      <c r="W137" s="30">
        <f t="shared" ref="W137:AB137" si="55">W127-SUM(W132:W136)</f>
        <v>0</v>
      </c>
      <c r="X137" s="30">
        <f t="shared" si="55"/>
        <v>0</v>
      </c>
      <c r="Y137" s="30">
        <f t="shared" si="55"/>
        <v>0</v>
      </c>
      <c r="Z137" s="30">
        <f t="shared" si="55"/>
        <v>0</v>
      </c>
      <c r="AA137" s="30">
        <f t="shared" si="55"/>
        <v>0</v>
      </c>
      <c r="AB137" s="30">
        <f t="shared" si="55"/>
        <v>0</v>
      </c>
    </row>
    <row r="139" spans="1:29" ht="33.950000000000003">
      <c r="B139" s="207" t="s">
        <v>368</v>
      </c>
      <c r="C139" s="206">
        <f>IF(C127-(C132+C133+C134+C135+C136)&gt;0,0,-(C83*F14)/12/20)</f>
        <v>0</v>
      </c>
      <c r="D139" t="s">
        <v>369</v>
      </c>
      <c r="I139" s="30">
        <f>IF(OR(I137&gt;0,$C$83&lt;=0),0,MIN(-I137,($C$83*($F$14/20))))</f>
        <v>0</v>
      </c>
      <c r="J139" s="30">
        <f t="shared" ref="J139:AB139" si="56">IF(OR(J137&gt;0,$C$83&lt;=0),0,MIN(-J137,($C$83*($F$14/20))))</f>
        <v>0</v>
      </c>
      <c r="K139" s="30">
        <f t="shared" si="56"/>
        <v>0</v>
      </c>
      <c r="L139" s="30">
        <f t="shared" si="56"/>
        <v>0</v>
      </c>
      <c r="M139" s="30">
        <f t="shared" si="56"/>
        <v>0</v>
      </c>
      <c r="N139" s="30">
        <f t="shared" si="56"/>
        <v>0</v>
      </c>
      <c r="O139" s="30">
        <f t="shared" si="56"/>
        <v>0</v>
      </c>
      <c r="P139" s="30">
        <f t="shared" si="56"/>
        <v>0</v>
      </c>
      <c r="Q139" s="30">
        <f t="shared" si="56"/>
        <v>0</v>
      </c>
      <c r="R139" s="30">
        <f t="shared" si="56"/>
        <v>0</v>
      </c>
      <c r="S139" s="30">
        <f t="shared" si="56"/>
        <v>0</v>
      </c>
      <c r="T139" s="30">
        <f t="shared" si="56"/>
        <v>0</v>
      </c>
      <c r="U139" s="30">
        <f t="shared" si="56"/>
        <v>0</v>
      </c>
      <c r="V139" s="30">
        <f t="shared" si="56"/>
        <v>0</v>
      </c>
      <c r="W139" s="30">
        <f t="shared" si="56"/>
        <v>0</v>
      </c>
      <c r="X139" s="30">
        <f t="shared" si="56"/>
        <v>0</v>
      </c>
      <c r="Y139" s="30">
        <f t="shared" si="56"/>
        <v>0</v>
      </c>
      <c r="Z139" s="30">
        <f t="shared" si="56"/>
        <v>0</v>
      </c>
      <c r="AA139" s="30">
        <f t="shared" si="56"/>
        <v>0</v>
      </c>
      <c r="AB139" s="30">
        <f t="shared" si="56"/>
        <v>0</v>
      </c>
      <c r="AC139" s="33">
        <f>SUM(I139:AB139)</f>
        <v>0</v>
      </c>
    </row>
    <row r="142" spans="1:29" ht="17.100000000000001" thickBot="1">
      <c r="A142" s="48" t="s">
        <v>360</v>
      </c>
      <c r="B142" s="48"/>
      <c r="C142" s="48"/>
      <c r="D142" s="48"/>
      <c r="E142" s="48"/>
      <c r="F142" s="48"/>
      <c r="G142" s="48"/>
      <c r="H142" s="48"/>
      <c r="I142" s="49">
        <f>I137</f>
        <v>0</v>
      </c>
      <c r="J142" s="49">
        <f>J137</f>
        <v>0</v>
      </c>
      <c r="K142" s="49">
        <f t="shared" ref="K142:AB142" si="57">K137</f>
        <v>0</v>
      </c>
      <c r="L142" s="49">
        <f t="shared" si="57"/>
        <v>0</v>
      </c>
      <c r="M142" s="49">
        <f t="shared" si="57"/>
        <v>0</v>
      </c>
      <c r="N142" s="49">
        <f t="shared" si="57"/>
        <v>0</v>
      </c>
      <c r="O142" s="49">
        <f t="shared" si="57"/>
        <v>0</v>
      </c>
      <c r="P142" s="49">
        <f t="shared" si="57"/>
        <v>0</v>
      </c>
      <c r="Q142" s="49">
        <f t="shared" si="57"/>
        <v>0</v>
      </c>
      <c r="R142" s="49">
        <f t="shared" si="57"/>
        <v>0</v>
      </c>
      <c r="S142" s="49">
        <f t="shared" si="57"/>
        <v>0</v>
      </c>
      <c r="T142" s="49">
        <f t="shared" si="57"/>
        <v>0</v>
      </c>
      <c r="U142" s="49">
        <f t="shared" si="57"/>
        <v>0</v>
      </c>
      <c r="V142" s="49">
        <f t="shared" si="57"/>
        <v>0</v>
      </c>
      <c r="W142" s="49">
        <f>W137</f>
        <v>0</v>
      </c>
      <c r="X142" s="49">
        <f t="shared" si="57"/>
        <v>0</v>
      </c>
      <c r="Y142" s="49">
        <f t="shared" si="57"/>
        <v>0</v>
      </c>
      <c r="Z142" s="49">
        <f t="shared" si="57"/>
        <v>0</v>
      </c>
      <c r="AA142" s="49">
        <f t="shared" si="57"/>
        <v>0</v>
      </c>
      <c r="AB142" s="49">
        <f t="shared" si="57"/>
        <v>0</v>
      </c>
    </row>
    <row r="143" spans="1:29" ht="17.100000000000001" thickTop="1"/>
    <row r="144" spans="1:29">
      <c r="B144" s="1" t="s">
        <v>370</v>
      </c>
      <c r="C144" s="99" t="e">
        <f>C127/C133</f>
        <v>#DIV/0!</v>
      </c>
      <c r="D144" s="99"/>
      <c r="E144" s="99"/>
      <c r="F144" s="99"/>
      <c r="G144" s="99"/>
      <c r="H144" s="99"/>
      <c r="I144" s="99" t="e">
        <f>I127/I133</f>
        <v>#DIV/0!</v>
      </c>
      <c r="J144" s="99" t="e">
        <f t="shared" ref="J144:AB144" si="58">J127/J133</f>
        <v>#DIV/0!</v>
      </c>
      <c r="K144" s="99" t="e">
        <f t="shared" si="58"/>
        <v>#DIV/0!</v>
      </c>
      <c r="L144" s="99" t="e">
        <f t="shared" si="58"/>
        <v>#DIV/0!</v>
      </c>
      <c r="M144" s="99" t="e">
        <f t="shared" si="58"/>
        <v>#DIV/0!</v>
      </c>
      <c r="N144" s="99" t="e">
        <f t="shared" si="58"/>
        <v>#DIV/0!</v>
      </c>
      <c r="O144" s="99" t="e">
        <f t="shared" si="58"/>
        <v>#DIV/0!</v>
      </c>
      <c r="P144" s="99" t="e">
        <f t="shared" si="58"/>
        <v>#DIV/0!</v>
      </c>
      <c r="Q144" s="99" t="e">
        <f t="shared" si="58"/>
        <v>#DIV/0!</v>
      </c>
      <c r="R144" s="99" t="e">
        <f t="shared" si="58"/>
        <v>#DIV/0!</v>
      </c>
      <c r="S144" s="99" t="e">
        <f t="shared" si="58"/>
        <v>#DIV/0!</v>
      </c>
      <c r="T144" s="99" t="e">
        <f t="shared" si="58"/>
        <v>#DIV/0!</v>
      </c>
      <c r="U144" s="99" t="e">
        <f t="shared" si="58"/>
        <v>#DIV/0!</v>
      </c>
      <c r="V144" s="99" t="e">
        <f t="shared" si="58"/>
        <v>#DIV/0!</v>
      </c>
      <c r="W144" s="99" t="e">
        <f t="shared" si="58"/>
        <v>#DIV/0!</v>
      </c>
      <c r="X144" s="99" t="e">
        <f t="shared" si="58"/>
        <v>#DIV/0!</v>
      </c>
      <c r="Y144" s="99" t="e">
        <f t="shared" si="58"/>
        <v>#DIV/0!</v>
      </c>
      <c r="Z144" s="99" t="e">
        <f t="shared" si="58"/>
        <v>#DIV/0!</v>
      </c>
      <c r="AA144" s="99" t="e">
        <f t="shared" si="58"/>
        <v>#DIV/0!</v>
      </c>
      <c r="AB144" s="99" t="e">
        <f t="shared" si="58"/>
        <v>#DIV/0!</v>
      </c>
      <c r="AC144" s="30"/>
    </row>
    <row r="145" spans="1:29">
      <c r="Y145" s="30"/>
      <c r="Z145" s="30"/>
      <c r="AA145" s="30"/>
      <c r="AB145" s="30"/>
      <c r="AC145" s="30"/>
    </row>
    <row r="146" spans="1:29">
      <c r="B146" s="93"/>
      <c r="D146" s="18"/>
    </row>
    <row r="147" spans="1:29">
      <c r="J147" s="30"/>
    </row>
    <row r="148" spans="1:29">
      <c r="B148" s="97"/>
      <c r="I148" s="19"/>
    </row>
    <row r="150" spans="1:29" ht="44.1" thickBot="1">
      <c r="A150" s="105" t="s">
        <v>371</v>
      </c>
      <c r="B150" s="106"/>
      <c r="C150" s="106"/>
      <c r="D150" s="105"/>
      <c r="E150" s="107"/>
      <c r="F150" s="107"/>
      <c r="G150" s="107"/>
      <c r="H150" s="107"/>
      <c r="I150" s="107"/>
      <c r="J150" s="108"/>
      <c r="K150" s="108"/>
      <c r="L150" s="108"/>
      <c r="P150" s="30"/>
    </row>
    <row r="151" spans="1:29" ht="17.100000000000001" thickBot="1">
      <c r="A151" s="215">
        <v>2023</v>
      </c>
      <c r="B151" s="109" t="s">
        <v>372</v>
      </c>
      <c r="C151" s="110"/>
      <c r="D151" s="111"/>
      <c r="E151" s="192" t="s">
        <v>373</v>
      </c>
      <c r="F151" s="192" t="s">
        <v>374</v>
      </c>
      <c r="G151" s="192" t="s">
        <v>375</v>
      </c>
      <c r="H151" s="192" t="s">
        <v>376</v>
      </c>
      <c r="I151" s="192" t="s">
        <v>377</v>
      </c>
      <c r="J151" s="192" t="s">
        <v>378</v>
      </c>
      <c r="K151" s="192" t="s">
        <v>379</v>
      </c>
      <c r="L151" s="112" t="s">
        <v>380</v>
      </c>
    </row>
    <row r="152" spans="1:29" ht="18.95" thickBot="1">
      <c r="A152" s="216"/>
      <c r="B152" s="109" t="s">
        <v>381</v>
      </c>
      <c r="C152" s="110"/>
      <c r="D152" s="110"/>
      <c r="E152" s="195"/>
      <c r="F152" s="196"/>
      <c r="G152" s="196"/>
      <c r="H152" s="197"/>
      <c r="I152" s="196"/>
      <c r="J152" s="196"/>
      <c r="K152" s="196"/>
      <c r="L152" s="196"/>
    </row>
    <row r="153" spans="1:29" ht="17.100000000000001" thickBot="1">
      <c r="A153" s="216"/>
      <c r="B153" s="109" t="s">
        <v>382</v>
      </c>
      <c r="C153" s="110"/>
      <c r="D153" s="111"/>
      <c r="E153" s="193"/>
      <c r="F153" s="193"/>
      <c r="G153" s="193"/>
      <c r="H153" s="193"/>
      <c r="I153" s="194"/>
      <c r="J153" s="194" t="s">
        <v>261</v>
      </c>
      <c r="K153" s="194" t="s">
        <v>261</v>
      </c>
      <c r="L153" s="194" t="s">
        <v>261</v>
      </c>
    </row>
    <row r="154" spans="1:29" ht="17.100000000000001" thickBot="1">
      <c r="A154" s="216"/>
      <c r="B154" s="109" t="s">
        <v>383</v>
      </c>
      <c r="C154" s="110"/>
      <c r="D154" s="111"/>
      <c r="E154" s="113"/>
      <c r="F154" s="113"/>
      <c r="G154" s="113"/>
      <c r="H154" s="113"/>
      <c r="I154" s="113"/>
      <c r="J154" s="113" t="s">
        <v>261</v>
      </c>
      <c r="K154" s="113" t="s">
        <v>261</v>
      </c>
      <c r="L154" s="114"/>
    </row>
    <row r="155" spans="1:29">
      <c r="E155" s="204"/>
      <c r="F155" s="204"/>
      <c r="G155" s="204"/>
    </row>
  </sheetData>
  <dataConsolidate/>
  <mergeCells count="1">
    <mergeCell ref="A151:A154"/>
  </mergeCells>
  <conditionalFormatting sqref="C107:C108">
    <cfRule type="expression" dxfId="79" priority="3" stopIfTrue="1">
      <formula>$C$82&lt;=16</formula>
    </cfRule>
    <cfRule type="expression" dxfId="78" priority="4">
      <formula>$C$82&gt;16</formula>
    </cfRule>
  </conditionalFormatting>
  <conditionalFormatting sqref="C144 I144:AB144">
    <cfRule type="cellIs" dxfId="77" priority="1" operator="greaterThan">
      <formula>1.15</formula>
    </cfRule>
    <cfRule type="cellIs" dxfId="76" priority="2" operator="lessThan">
      <formula>1.15</formula>
    </cfRule>
  </conditionalFormatting>
  <dataValidations count="8">
    <dataValidation allowBlank="1" showInputMessage="1" showErrorMessage="1" promptTitle="CHECK" prompt="This amount should not be more than the difference between $10Million and the sum of total funds received under FIHPP for acquisition and rehabilitation." sqref="AC139" xr:uid="{AACBC9D7-9876-0B45-92F1-ACE1986788A1}"/>
    <dataValidation type="whole" operator="lessThanOrEqual" allowBlank="1" showErrorMessage="1" errorTitle="Please correct Total AMI units" error="The total AMI units can not be greater than the total number of units." sqref="C83" xr:uid="{C86887B5-888B-7C47-8848-53F79968FC40}">
      <formula1>C82</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7" xr:uid="{4FB40109-0D40-7744-A8D0-768BFF13AF87}">
      <formula1>C82&gt;16</formula1>
    </dataValidation>
    <dataValidation type="custom" showInputMessage="1" showErrorMessage="1" errorTitle="ERROR" error="Please fill out this cell if you have more than 16 units" promptTitle="Please input expected cost" prompt="For buildings with more that 16 units an onsite property manager is required. If your organization plans to preform property management on the property please estimate the cost of an onsite manager." sqref="C108" xr:uid="{241C1631-81B3-9A46-B497-3FB9BE84771E}">
      <formula1>C82&gt;16</formula1>
    </dataValidation>
    <dataValidation type="list" allowBlank="1" showInputMessage="1" showErrorMessage="1" sqref="F13" xr:uid="{5CC2BFB4-4F5F-1E47-BA86-C160DA08E417}">
      <formula1>"Annual Debt Service (Principal &amp; Interest),Interest Only,Fully deferred for 55 years"</formula1>
    </dataValidation>
    <dataValidation type="list" allowBlank="1" showInputMessage="1" showErrorMessage="1" sqref="F11" xr:uid="{D2A5FCDC-06ED-3C4E-AFC7-B14B4AD55576}">
      <formula1>"Yes,No"</formula1>
    </dataValidation>
    <dataValidation type="list" allowBlank="1" showInputMessage="1" showErrorMessage="1" sqref="L10:L13 F12" xr:uid="{3006D983-5B2E-6546-BBD9-D45E577AD4F9}">
      <formula1>"Yes, No"</formula1>
    </dataValidation>
    <dataValidation type="list" allowBlank="1" showInputMessage="1" showErrorMessage="1" sqref="C8" xr:uid="{C02CEE38-44C8-EA45-81FA-A3A8BEEF925E}">
      <formula1>"Northern California, Southern California, Rural"</formula1>
    </dataValidation>
  </dataValidations>
  <pageMargins left="0.7" right="0.7" top="0.75" bottom="0.75" header="0.3" footer="0.3"/>
  <pageSetup orientation="portrait" r:id="rId1"/>
  <ignoredErrors>
    <ignoredError sqref="K90:AB9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f5b0e47-c7eb-4ab1-809e-1ffe821ce70e" xsi:nil="true"/>
    <lcf76f155ced4ddcb4097134ff3c332f xmlns="e7421bb9-ea3e-4b91-9cad-311db034257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C9CFC0BEBA5141ABBB6E11D382F8EA" ma:contentTypeVersion="17" ma:contentTypeDescription="Create a new document." ma:contentTypeScope="" ma:versionID="02662d77d3e535825e546e29cf926fae">
  <xsd:schema xmlns:xsd="http://www.w3.org/2001/XMLSchema" xmlns:xs="http://www.w3.org/2001/XMLSchema" xmlns:p="http://schemas.microsoft.com/office/2006/metadata/properties" xmlns:ns2="e7421bb9-ea3e-4b91-9cad-311db034257c" xmlns:ns3="bf5b0e47-c7eb-4ab1-809e-1ffe821ce70e" targetNamespace="http://schemas.microsoft.com/office/2006/metadata/properties" ma:root="true" ma:fieldsID="0ea2dfaa79695464f990754b1d831ab6" ns2:_="" ns3:_="">
    <xsd:import namespace="e7421bb9-ea3e-4b91-9cad-311db034257c"/>
    <xsd:import namespace="bf5b0e47-c7eb-4ab1-809e-1ffe821ce7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421bb9-ea3e-4b91-9cad-311db0342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5b0e47-c7eb-4ab1-809e-1ffe821ce7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75b74b9-e88b-44c8-9fa8-811c04dd8491}" ma:internalName="TaxCatchAll" ma:showField="CatchAllData" ma:web="bf5b0e47-c7eb-4ab1-809e-1ffe821c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5048E6-CCB1-4542-B0A4-4933325BBB86}"/>
</file>

<file path=customXml/itemProps2.xml><?xml version="1.0" encoding="utf-8"?>
<ds:datastoreItem xmlns:ds="http://schemas.openxmlformats.org/officeDocument/2006/customXml" ds:itemID="{0F36F93D-1C42-43C9-9F0E-E3B94EFFB762}"/>
</file>

<file path=customXml/itemProps3.xml><?xml version="1.0" encoding="utf-8"?>
<ds:datastoreItem xmlns:ds="http://schemas.openxmlformats.org/officeDocument/2006/customXml" ds:itemID="{901CECED-A3B9-4597-91F6-A2E598585F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kkshama@outlook.com</dc:creator>
  <cp:keywords/>
  <dc:description/>
  <cp:lastModifiedBy/>
  <cp:revision/>
  <dcterms:created xsi:type="dcterms:W3CDTF">2023-06-29T18:59:58Z</dcterms:created>
  <dcterms:modified xsi:type="dcterms:W3CDTF">2023-12-04T17:14:49Z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0x0101005BC9CFC0BEBA5141ABBB6E11D382F8EA</vt:lpwstr>
  </property>
  <property fmtid="{D5CDD505-2E9C-101B-9397-08002B2CF9AE}" pid="3" name="MediaServiceImageTags">
    <vt:lpwstr/>
  </property>
</Properties>
</file>